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70" yWindow="1065" windowWidth="12045" windowHeight="10650" tabRatio="735"/>
  </bookViews>
  <sheets>
    <sheet name="IS2013_Q4" sheetId="1" r:id="rId1"/>
    <sheet name="CI2013_Q4" sheetId="5" r:id="rId2"/>
    <sheet name="FP2013_Q4" sheetId="2" r:id="rId3"/>
    <sheet name="ES2013_Q4" sheetId="3" r:id="rId4"/>
    <sheet name="CF2013_Q4" sheetId="4" r:id="rId5"/>
  </sheets>
  <externalReferences>
    <externalReference r:id="rId6"/>
  </externalReferences>
  <definedNames>
    <definedName name="Basis_end">#REF!</definedName>
    <definedName name="Basis_start">#REF!</definedName>
    <definedName name="Chargeable">#REF!</definedName>
    <definedName name="_xlnm.Print_Area" localSheetId="1">CI2013_Q4!$A$1:$L$32</definedName>
    <definedName name="_xlnm.Print_Area" localSheetId="3">ES2013_Q4!$A$1:$L$67</definedName>
    <definedName name="_xlnm.Print_Area" localSheetId="2">FP2013_Q4!$A$1:$K$71</definedName>
    <definedName name="_xlnm.Print_Area" localSheetId="0">IS2013_Q4!$A$1:$L$52</definedName>
    <definedName name="_xlnm.Print_Titles" localSheetId="4">CF2013_Q4!$8:$11</definedName>
    <definedName name="_xlnm.Print_Titles" localSheetId="1">CI2013_Q4!$9:$14</definedName>
    <definedName name="_xlnm.Print_Titles" localSheetId="3">ES2013_Q4!$9:$15</definedName>
    <definedName name="_xlnm.Print_Titles" localSheetId="2">FP2013_Q4!$9:$11</definedName>
    <definedName name="_xlnm.Print_Titles" localSheetId="0">IS2013_Q4!$9:$15</definedName>
    <definedName name="Retained_earning_div_income____current_year">[1]M!#REF!</definedName>
    <definedName name="Terhutang_kepada_sykt._berkaitan">#REF!</definedName>
    <definedName name="Title">#REF!</definedName>
    <definedName name="you">#REF!</definedName>
    <definedName name="Z_A3CE3D8A_66EA_4635_B9AF_660E6A501EEC_.wvu.PrintArea" localSheetId="4" hidden="1">CF2013_Q4!$A$1:$L$87</definedName>
    <definedName name="Z_A3CE3D8A_66EA_4635_B9AF_660E6A501EEC_.wvu.PrintArea" localSheetId="1" hidden="1">CI2013_Q4!$A$1:$H$34</definedName>
    <definedName name="Z_A3CE3D8A_66EA_4635_B9AF_660E6A501EEC_.wvu.PrintArea" localSheetId="3" hidden="1">ES2013_Q4!$A$1:$J$67</definedName>
    <definedName name="Z_A3CE3D8A_66EA_4635_B9AF_660E6A501EEC_.wvu.PrintArea" localSheetId="2" hidden="1">FP2013_Q4!$A$1:$K$71</definedName>
    <definedName name="Z_A3CE3D8A_66EA_4635_B9AF_660E6A501EEC_.wvu.PrintArea" localSheetId="0" hidden="1">IS2013_Q4!$A$1:$H$54</definedName>
    <definedName name="Z_A3CE3D8A_66EA_4635_B9AF_660E6A501EEC_.wvu.PrintTitles" localSheetId="4" hidden="1">CF2013_Q4!$8:$11</definedName>
    <definedName name="Z_A3CE3D8A_66EA_4635_B9AF_660E6A501EEC_.wvu.PrintTitles" localSheetId="1" hidden="1">CI2013_Q4!$9:$14</definedName>
    <definedName name="Z_A3CE3D8A_66EA_4635_B9AF_660E6A501EEC_.wvu.PrintTitles" localSheetId="3" hidden="1">ES2013_Q4!$9:$15</definedName>
    <definedName name="Z_A3CE3D8A_66EA_4635_B9AF_660E6A501EEC_.wvu.PrintTitles" localSheetId="2" hidden="1">FP2013_Q4!$9:$11</definedName>
    <definedName name="Z_A3CE3D8A_66EA_4635_B9AF_660E6A501EEC_.wvu.PrintTitles" localSheetId="0" hidden="1">IS2013_Q4!$9:$15</definedName>
    <definedName name="Z_A3CE3D8A_66EA_4635_B9AF_660E6A501EEC_.wvu.Rows" localSheetId="1" hidden="1">CI2013_Q4!#REF!</definedName>
    <definedName name="Z_A3CE3D8A_66EA_4635_B9AF_660E6A501EEC_.wvu.Rows" localSheetId="3" hidden="1">ES2013_Q4!#REF!</definedName>
    <definedName name="Z_A3CE3D8A_66EA_4635_B9AF_660E6A501EEC_.wvu.Rows" localSheetId="2" hidden="1">FP2013_Q4!#REF!</definedName>
    <definedName name="Z_A3CE3D8A_66EA_4635_B9AF_660E6A501EEC_.wvu.Rows" localSheetId="0" hidden="1">IS2013_Q4!#REF!</definedName>
    <definedName name="Z_F62C9C0A_9181_4C97_9EF4_959239371403_.wvu.PrintArea" localSheetId="4" hidden="1">CF2013_Q4!$A$1:$L$87</definedName>
    <definedName name="Z_F62C9C0A_9181_4C97_9EF4_959239371403_.wvu.PrintArea" localSheetId="1" hidden="1">CI2013_Q4!$A$1:$H$34</definedName>
    <definedName name="Z_F62C9C0A_9181_4C97_9EF4_959239371403_.wvu.PrintArea" localSheetId="3" hidden="1">ES2013_Q4!$A$1:$J$67</definedName>
    <definedName name="Z_F62C9C0A_9181_4C97_9EF4_959239371403_.wvu.PrintArea" localSheetId="2" hidden="1">FP2013_Q4!$A$1:$K$71</definedName>
    <definedName name="Z_F62C9C0A_9181_4C97_9EF4_959239371403_.wvu.PrintArea" localSheetId="0" hidden="1">IS2013_Q4!$A$1:$H$54</definedName>
    <definedName name="Z_F62C9C0A_9181_4C97_9EF4_959239371403_.wvu.PrintTitles" localSheetId="4" hidden="1">CF2013_Q4!$8:$11</definedName>
    <definedName name="Z_F62C9C0A_9181_4C97_9EF4_959239371403_.wvu.PrintTitles" localSheetId="1" hidden="1">CI2013_Q4!$9:$14</definedName>
    <definedName name="Z_F62C9C0A_9181_4C97_9EF4_959239371403_.wvu.PrintTitles" localSheetId="3" hidden="1">ES2013_Q4!$9:$15</definedName>
    <definedName name="Z_F62C9C0A_9181_4C97_9EF4_959239371403_.wvu.PrintTitles" localSheetId="2" hidden="1">FP2013_Q4!$9:$11</definedName>
    <definedName name="Z_F62C9C0A_9181_4C97_9EF4_959239371403_.wvu.PrintTitles" localSheetId="0" hidden="1">IS2013_Q4!$9:$15</definedName>
  </definedNames>
  <calcPr calcId="145621"/>
  <customWorkbookViews>
    <customWorkbookView name="Eugene Ng - Personal View" guid="{F62C9C0A-9181-4C97-9EF4-959239371403}" mergeInterval="0" personalView="1" maximized="1" windowWidth="1020" windowHeight="570" tabRatio="735" activeSheetId="4"/>
    <customWorkbookView name="User - Personal View" guid="{A3CE3D8A-66EA-4635-B9AF-660E6A501EEC}" mergeInterval="0" personalView="1" maximized="1" windowWidth="1020" windowHeight="570" tabRatio="735" activeSheetId="1"/>
  </customWorkbookViews>
</workbook>
</file>

<file path=xl/calcChain.xml><?xml version="1.0" encoding="utf-8"?>
<calcChain xmlns="http://schemas.openxmlformats.org/spreadsheetml/2006/main">
  <c r="L88" i="4"/>
  <c r="J88"/>
  <c r="L81"/>
  <c r="J81"/>
  <c r="L74"/>
  <c r="J74"/>
  <c r="L62"/>
  <c r="J62"/>
  <c r="L47"/>
  <c r="J47"/>
  <c r="L41"/>
  <c r="J41"/>
  <c r="L36"/>
  <c r="J36"/>
  <c r="L61" i="3"/>
  <c r="K61"/>
  <c r="J61"/>
  <c r="I61"/>
  <c r="H61"/>
  <c r="G61"/>
  <c r="F61"/>
  <c r="E61"/>
  <c r="D61"/>
  <c r="L57"/>
  <c r="L55"/>
  <c r="L52"/>
  <c r="L51"/>
  <c r="L50"/>
  <c r="J59"/>
  <c r="J57"/>
  <c r="J55"/>
  <c r="J52"/>
  <c r="J51"/>
  <c r="J50"/>
  <c r="E59"/>
  <c r="F59"/>
  <c r="G59"/>
  <c r="H59"/>
  <c r="I59"/>
  <c r="D59"/>
  <c r="D46"/>
  <c r="L39"/>
  <c r="J39"/>
  <c r="L36"/>
  <c r="K36"/>
  <c r="J36"/>
  <c r="I36"/>
  <c r="H36"/>
  <c r="G36"/>
  <c r="F36"/>
  <c r="E36"/>
  <c r="D36"/>
  <c r="D34"/>
  <c r="L32"/>
  <c r="L30"/>
  <c r="L28"/>
  <c r="L27"/>
  <c r="J32"/>
  <c r="J30"/>
  <c r="J28"/>
  <c r="J27"/>
  <c r="K34"/>
  <c r="I34"/>
  <c r="H34"/>
  <c r="G34"/>
  <c r="F34"/>
  <c r="E34"/>
  <c r="J63" i="2"/>
  <c r="J62"/>
  <c r="H63"/>
  <c r="H62"/>
  <c r="L23" i="3"/>
  <c r="L22"/>
  <c r="L20"/>
  <c r="K23"/>
  <c r="J23"/>
  <c r="I23"/>
  <c r="H23"/>
  <c r="G23"/>
  <c r="F23"/>
  <c r="E23"/>
  <c r="D23"/>
  <c r="J22"/>
  <c r="J20"/>
  <c r="L17"/>
  <c r="J17"/>
  <c r="J60" i="2"/>
  <c r="H60"/>
  <c r="J57"/>
  <c r="H57"/>
  <c r="J50"/>
  <c r="H50"/>
  <c r="J45"/>
  <c r="H45"/>
  <c r="J41"/>
  <c r="H41"/>
  <c r="J30"/>
  <c r="H30"/>
  <c r="J26"/>
  <c r="H26"/>
  <c r="J19"/>
  <c r="H19"/>
  <c r="L26" i="5"/>
  <c r="J26"/>
  <c r="H26"/>
  <c r="F26"/>
  <c r="L21"/>
  <c r="J21"/>
  <c r="H21"/>
  <c r="F21"/>
  <c r="L15"/>
  <c r="J15"/>
  <c r="H15"/>
  <c r="F15"/>
  <c r="L48" i="1"/>
  <c r="J48"/>
  <c r="H48"/>
  <c r="F48"/>
  <c r="L43"/>
  <c r="J43"/>
  <c r="H43"/>
  <c r="F43"/>
  <c r="L35"/>
  <c r="J35"/>
  <c r="H35"/>
  <c r="F35"/>
  <c r="L29"/>
  <c r="J29"/>
  <c r="H29"/>
  <c r="L26"/>
  <c r="J26"/>
  <c r="H26"/>
  <c r="F26"/>
  <c r="L24"/>
  <c r="J24"/>
  <c r="H24"/>
  <c r="L18"/>
  <c r="J18"/>
  <c r="H18"/>
  <c r="F29"/>
  <c r="F24"/>
  <c r="F18"/>
  <c r="L59" i="3" l="1"/>
  <c r="L34"/>
  <c r="J34"/>
  <c r="J93" i="4"/>
  <c r="L10" i="1" l="1"/>
  <c r="J10"/>
  <c r="J10" i="5"/>
  <c r="L10"/>
  <c r="A1" i="2"/>
  <c r="J73" l="1"/>
  <c r="H73" l="1"/>
</calcChain>
</file>

<file path=xl/sharedStrings.xml><?xml version="1.0" encoding="utf-8"?>
<sst xmlns="http://schemas.openxmlformats.org/spreadsheetml/2006/main" count="305" uniqueCount="229">
  <si>
    <t>Total</t>
  </si>
  <si>
    <t>Share capital</t>
  </si>
  <si>
    <t>Note</t>
  </si>
  <si>
    <t>Trade receivables</t>
  </si>
  <si>
    <t>Trade payables</t>
  </si>
  <si>
    <t>Revenue</t>
  </si>
  <si>
    <t>Cost of sales</t>
  </si>
  <si>
    <t>Gross profit</t>
  </si>
  <si>
    <t>Finance costs</t>
  </si>
  <si>
    <t>Operating expenses</t>
  </si>
  <si>
    <t>(Incorporated in Malaysia)</t>
  </si>
  <si>
    <t>Retained</t>
  </si>
  <si>
    <t>Share</t>
  </si>
  <si>
    <t>capital</t>
  </si>
  <si>
    <t>PERISAI PETROLEUM TEKNOLOGI BHD</t>
  </si>
  <si>
    <t>RM'000</t>
  </si>
  <si>
    <t>Other payables</t>
  </si>
  <si>
    <t>Share premium</t>
  </si>
  <si>
    <t xml:space="preserve">Share </t>
  </si>
  <si>
    <t>Adjustment for :</t>
  </si>
  <si>
    <t>Operating profit before working capital changes</t>
  </si>
  <si>
    <t>Changes in working capital :</t>
  </si>
  <si>
    <t>Trade and other receivables</t>
  </si>
  <si>
    <t>Trade and other payables</t>
  </si>
  <si>
    <t>Cash flow from financing activities</t>
  </si>
  <si>
    <t>Cash flow from operating activities</t>
  </si>
  <si>
    <t xml:space="preserve">Cash and bank balances </t>
  </si>
  <si>
    <t>*</t>
  </si>
  <si>
    <t xml:space="preserve">PERISAI PETROLEUM TEKNOLOGI BHD </t>
  </si>
  <si>
    <t>(Company No.: 632811-X)</t>
  </si>
  <si>
    <t>Cash and cash equivalents comprise :</t>
  </si>
  <si>
    <t>Cumulative Period</t>
  </si>
  <si>
    <t>Individual Period</t>
  </si>
  <si>
    <t>Current Year Quarter</t>
  </si>
  <si>
    <t>Current Year         To Date</t>
  </si>
  <si>
    <t>Borrowings</t>
  </si>
  <si>
    <t>Distributable</t>
  </si>
  <si>
    <t>premium</t>
  </si>
  <si>
    <t>equity</t>
  </si>
  <si>
    <t>Interest income</t>
  </si>
  <si>
    <t>Non-current assets</t>
  </si>
  <si>
    <t>Current assets</t>
  </si>
  <si>
    <t>Non-current liabilities</t>
  </si>
  <si>
    <t>Current liabilities</t>
  </si>
  <si>
    <t xml:space="preserve">Net  assets per share attributable to </t>
  </si>
  <si>
    <t xml:space="preserve">As At End Of </t>
  </si>
  <si>
    <t>Current Quarter</t>
  </si>
  <si>
    <t xml:space="preserve">Financial Year </t>
  </si>
  <si>
    <t>Interest paid</t>
  </si>
  <si>
    <t>B5</t>
  </si>
  <si>
    <t>B9</t>
  </si>
  <si>
    <t>Preceding Year Corresponding Quarter</t>
  </si>
  <si>
    <t>Preceding Year Corresponding Period</t>
  </si>
  <si>
    <t>Cash and bank balances</t>
  </si>
  <si>
    <t>Other</t>
  </si>
  <si>
    <t>Income tax expense</t>
  </si>
  <si>
    <t>Cash generated from operating activities</t>
  </si>
  <si>
    <t>B2</t>
  </si>
  <si>
    <t>Bank overdraft</t>
  </si>
  <si>
    <t>A10</t>
  </si>
  <si>
    <t>Treasury shares</t>
  </si>
  <si>
    <t>Treasury</t>
  </si>
  <si>
    <t>&lt;---------------Non-distributable--------------&gt;</t>
  </si>
  <si>
    <t>Total comprehensive income for</t>
  </si>
  <si>
    <t>UNAUDITED CONDENSED CONSOLIDATED STATEMENT OF CHANGES IN EQUITY</t>
  </si>
  <si>
    <t>Other income</t>
  </si>
  <si>
    <t>Net cash generated from operating activities</t>
  </si>
  <si>
    <t>Cash flow from investing activities</t>
  </si>
  <si>
    <t>TOTAL ASSETS</t>
  </si>
  <si>
    <t xml:space="preserve">EQUITY AND  LIABILITIES </t>
  </si>
  <si>
    <t xml:space="preserve">TOTAL EQUITY AND LIABILITIES </t>
  </si>
  <si>
    <t xml:space="preserve">  owners of the parent (RM)</t>
  </si>
  <si>
    <t>UNAUDITED CONDENSED CONSOLIDATED STATEMENT OF CASH FLOWS</t>
  </si>
  <si>
    <t>UNAUDITED CONDENSED CONSOLIDATED STATEMENT OF COMPREHENSIVE INCOME</t>
  </si>
  <si>
    <t>Currency translation differences arising from consolidation</t>
  </si>
  <si>
    <t xml:space="preserve">Total comprehensive income </t>
  </si>
  <si>
    <t>Attributable to:</t>
  </si>
  <si>
    <t>Interest</t>
  </si>
  <si>
    <t>Sub-total</t>
  </si>
  <si>
    <t>Interest expense</t>
  </si>
  <si>
    <t>Basic EPS</t>
  </si>
  <si>
    <t>Diluted  EPS</t>
  </si>
  <si>
    <t>Profit attributable to:</t>
  </si>
  <si>
    <t xml:space="preserve">Profit before taxation </t>
  </si>
  <si>
    <t>Continuing operations</t>
  </si>
  <si>
    <t xml:space="preserve">Discontinued operations </t>
  </si>
  <si>
    <t>Assets of disposal group classified as held for sale</t>
  </si>
  <si>
    <t>Discontinued operations</t>
  </si>
  <si>
    <t>-from continuing operations</t>
  </si>
  <si>
    <t xml:space="preserve">-from discontinued operations </t>
  </si>
  <si>
    <t xml:space="preserve">Bank balances as held for sale </t>
  </si>
  <si>
    <t xml:space="preserve"> -continuing operations</t>
  </si>
  <si>
    <t xml:space="preserve"> -discontinued operations</t>
  </si>
  <si>
    <t xml:space="preserve">Preceding Year Corresponding Period </t>
  </si>
  <si>
    <t>The unaudited consolidated income statement should be read in conjunction with the audited financial statements for the year ended 31 December 2012 and the accompanying explanatory notes.</t>
  </si>
  <si>
    <t>The unaudited consolidated comprehensive income should be read in conjunction with the audited financial statements for the year ended 31 December 2012 and the accompanying explanatory notes.</t>
  </si>
  <si>
    <t xml:space="preserve">  
The unaudited consolidated financial position should be read in conjunction with the audited financial statements for the year ended 31 December 2012 and the accompanying explanatory notes.</t>
  </si>
  <si>
    <t>The condensed unaudited consolidated statement of changes in equity should be read in conjunction with the audited financial statements for the year ended 31 December 2012 and the accompanying explanatory notes.</t>
  </si>
  <si>
    <t>31 December 2012</t>
  </si>
  <si>
    <t>Share of results of associates</t>
  </si>
  <si>
    <t>Owners of the Company</t>
  </si>
  <si>
    <t>Non-controlling interests</t>
  </si>
  <si>
    <t>Investment in associates</t>
  </si>
  <si>
    <t>Plant and equipment</t>
  </si>
  <si>
    <t>Tax recoverable</t>
  </si>
  <si>
    <t>Retained earnings</t>
  </si>
  <si>
    <t>Other reserves</t>
  </si>
  <si>
    <t>Reserve of disposal group classified as held for sale</t>
  </si>
  <si>
    <t>Equity attributable to owners of the Company</t>
  </si>
  <si>
    <t>Total equity</t>
  </si>
  <si>
    <t>Tax payables</t>
  </si>
  <si>
    <t xml:space="preserve">Liabilities of disposal group classified as held for sale </t>
  </si>
  <si>
    <t>Total liabilities</t>
  </si>
  <si>
    <t>Purchase of plant and equipment</t>
  </si>
  <si>
    <t>Depreciation of plant and equipment</t>
  </si>
  <si>
    <t>Share options granted under Employees' share option scheme ("ESOS")</t>
  </si>
  <si>
    <t>Prepayment of plant and equipment</t>
  </si>
  <si>
    <t xml:space="preserve">Payment of hire purchase </t>
  </si>
  <si>
    <t>The condensed unaudited consolidated cash flow statement should be read in conjunction with the audited financial statements for the year ended 31 December 2012 and the accompanying explanatory notes.</t>
  </si>
  <si>
    <t>(Audited)</t>
  </si>
  <si>
    <t>earnings</t>
  </si>
  <si>
    <t>shares</t>
  </si>
  <si>
    <t xml:space="preserve">Non-controlling </t>
  </si>
  <si>
    <t>Foreign currency translation differences</t>
  </si>
  <si>
    <t>Reserve of</t>
  </si>
  <si>
    <t>disposal group</t>
  </si>
  <si>
    <t>classified as</t>
  </si>
  <si>
    <t>held for sale</t>
  </si>
  <si>
    <t>Transactions with owners</t>
  </si>
  <si>
    <t>&lt;---------------Attributable to Equity Holders of the Company---------------&gt;</t>
  </si>
  <si>
    <t>(Unaudited)</t>
  </si>
  <si>
    <t>Sen</t>
  </si>
  <si>
    <t>At 1 January 2013 (Audited)</t>
  </si>
  <si>
    <t>Comprehensive income</t>
  </si>
  <si>
    <t>Other comprehensive income</t>
  </si>
  <si>
    <t>Share options granted under ESOS</t>
  </si>
  <si>
    <t>Acquisition of subsidiary</t>
  </si>
  <si>
    <t xml:space="preserve">Other receivables, deposits and prepayment </t>
  </si>
  <si>
    <t xml:space="preserve">Transfer to share premium for share </t>
  </si>
  <si>
    <t xml:space="preserve">  options exercised</t>
  </si>
  <si>
    <t>Share options exercised</t>
  </si>
  <si>
    <t>(Restated)</t>
  </si>
  <si>
    <t>At 1 January 2012 (Audited) (Restated)</t>
  </si>
  <si>
    <t>B7</t>
  </si>
  <si>
    <t>B8</t>
  </si>
  <si>
    <t>Bargain purchase on the acquisition of subsidiary</t>
  </si>
  <si>
    <t>Loss on disposal of plant and equipment</t>
  </si>
  <si>
    <t>Proceeds from disposal of plant and equipment</t>
  </si>
  <si>
    <t>Shares issuance pursuant to private</t>
  </si>
  <si>
    <t xml:space="preserve">   placement</t>
  </si>
  <si>
    <t xml:space="preserve">Earnings per share ("EPS") attibutable to owners </t>
  </si>
  <si>
    <t xml:space="preserve">  of the company (sen)</t>
  </si>
  <si>
    <t xml:space="preserve">Exchange reserve arising due to retraslation of financial statements </t>
  </si>
  <si>
    <t xml:space="preserve">  in foreign currency</t>
  </si>
  <si>
    <t>Net proceeds from shares issuance pursuant to private placement</t>
  </si>
  <si>
    <t xml:space="preserve">- Share issuance expenses </t>
  </si>
  <si>
    <t>Tax paid</t>
  </si>
  <si>
    <t>Net cash outflow from the acquisition of subsidiaries</t>
  </si>
  <si>
    <t>Net cash generated used in investing activities</t>
  </si>
  <si>
    <t>Net cash generated from financing activities</t>
  </si>
  <si>
    <t xml:space="preserve">Net unrealised gain on foreign exchange  </t>
  </si>
  <si>
    <t>FOR THE QUARTER ENDED 31 DECEMBER 2013</t>
  </si>
  <si>
    <t>31 December 2013</t>
  </si>
  <si>
    <t>AS AT 31 DECEMBER 2013</t>
  </si>
  <si>
    <t>FOR THE YEAR ENDED 31 December 2013</t>
  </si>
  <si>
    <t>Profit net of tax for the year</t>
  </si>
  <si>
    <t>the year</t>
  </si>
  <si>
    <t>At 31 December 2013 (Unaudited)</t>
  </si>
  <si>
    <t xml:space="preserve">Profit for the year from discontinued operations,net of tax </t>
  </si>
  <si>
    <t>Profit for the year, net of tax</t>
  </si>
  <si>
    <t>Profit for the year</t>
  </si>
  <si>
    <t>12-month ended</t>
  </si>
  <si>
    <t>Cash and cash equivalents at beginning of year</t>
  </si>
  <si>
    <t>Cash and cash equivalents at end of year *</t>
  </si>
  <si>
    <t>Net increase/(decrease) in cash and cash equivalents during the year</t>
  </si>
  <si>
    <t>Impairment loss on:</t>
  </si>
  <si>
    <t xml:space="preserve"> - investments in associates</t>
  </si>
  <si>
    <t xml:space="preserve"> - amounts due from associates</t>
  </si>
  <si>
    <t xml:space="preserve"> - plant and equipment</t>
  </si>
  <si>
    <t>Waiver of debts</t>
  </si>
  <si>
    <t>Bad debts written off</t>
  </si>
  <si>
    <t>Interest received</t>
  </si>
  <si>
    <t>Tax refunded</t>
  </si>
  <si>
    <t>Subscription of shares in an associates</t>
  </si>
  <si>
    <t>Subcription of shares by non-controlling shareholders of subsidiaries</t>
  </si>
  <si>
    <t xml:space="preserve">Subcription of shares by non-controlling </t>
  </si>
  <si>
    <t xml:space="preserve">   shareholder of a subsidiary</t>
  </si>
  <si>
    <t>Reverse of disposal group classified as held</t>
  </si>
  <si>
    <t xml:space="preserve">   for sales</t>
  </si>
  <si>
    <t xml:space="preserve">Cash flow hedged </t>
  </si>
  <si>
    <t>Net cash (outflow)/inflow from the disposal  of subsidiary</t>
  </si>
  <si>
    <t>Cash flow hedged</t>
  </si>
  <si>
    <t>Dividend income from associate</t>
  </si>
  <si>
    <t>Drawdown of loan</t>
  </si>
  <si>
    <t>Repayment of loan</t>
  </si>
  <si>
    <t>Prepayment</t>
  </si>
  <si>
    <t>Derivatives liability</t>
  </si>
  <si>
    <t>As At End Of Previous</t>
  </si>
  <si>
    <t>CONDENSED CONSOLIDATED STATEMENT OF FINANCIAL POSITION</t>
  </si>
  <si>
    <t>Intangible assets</t>
  </si>
  <si>
    <t>CONDENSED CONSOLIDATED PROFIT OR LOSS</t>
  </si>
  <si>
    <t>Share of results of joint ventures</t>
  </si>
  <si>
    <t>Investment in joint venture</t>
  </si>
  <si>
    <t>Gain on the disposal  of subsidiary</t>
  </si>
  <si>
    <t>Purchase of intangible assets</t>
  </si>
  <si>
    <t>Subscription of shares in joint ventures</t>
  </si>
  <si>
    <t>Proceeds from share issued on exercise of ESOS</t>
  </si>
  <si>
    <t>reserves</t>
  </si>
  <si>
    <t>Items that may subsequently be classifified to profit or loss:</t>
  </si>
  <si>
    <t xml:space="preserve"> - fair value changes during the year</t>
  </si>
  <si>
    <t xml:space="preserve"> - reclassified amounts recognised in profit or loss</t>
  </si>
  <si>
    <t xml:space="preserve">- Gross proceeds </t>
  </si>
  <si>
    <t>Payment of loan issue costs</t>
  </si>
  <si>
    <t>Shares issuance pursuant to acquisition</t>
  </si>
  <si>
    <t xml:space="preserve">   joint ventures</t>
  </si>
  <si>
    <t>Profit/(Loss) before tax</t>
  </si>
  <si>
    <t>Profit/(Loss) for the year from continuing operations, net of tax</t>
  </si>
  <si>
    <t>A9</t>
  </si>
  <si>
    <t>A15</t>
  </si>
  <si>
    <t>Note A7</t>
  </si>
  <si>
    <t>Note 7(i)</t>
  </si>
  <si>
    <t>Note 7(ii)</t>
  </si>
  <si>
    <t>FOR THE YEAR ENDED 31 DECENBER 2013</t>
  </si>
  <si>
    <t>Net advances (to)/from joint ventures</t>
  </si>
  <si>
    <t>B14</t>
  </si>
  <si>
    <t>B10</t>
  </si>
  <si>
    <t>B13(a)</t>
  </si>
  <si>
    <t>B13(b)</t>
  </si>
  <si>
    <t>At 31 December 2012 (Audited)</t>
  </si>
</sst>
</file>

<file path=xl/styles.xml><?xml version="1.0" encoding="utf-8"?>
<styleSheet xmlns="http://schemas.openxmlformats.org/spreadsheetml/2006/main">
  <numFmts count="6">
    <numFmt numFmtId="41" formatCode="_(* #,##0_);_(* \(#,##0\);_(* &quot;-&quot;_);_(@_)"/>
    <numFmt numFmtId="164" formatCode="_-* #,##0_-;\-* #,##0_-;_-* &quot;-&quot;_-;_-@_-"/>
    <numFmt numFmtId="165" formatCode="_-* #,##0.00_-;\-* #,##0.00_-;_-* &quot;-&quot;??_-;_-@_-"/>
    <numFmt numFmtId="166" formatCode="_(* #,##0_);_(* \(#,##0\);_(* &quot;-&quot;??_);_(@_)"/>
    <numFmt numFmtId="167" formatCode="_-* #,##0_-;\-* #,##0_-;_-* &quot;-&quot;??_-;_-@_-"/>
    <numFmt numFmtId="168" formatCode="_(* #,##0.00_);_(* \(#,##0.00\);_(* &quot;-&quot;_);_(@_)"/>
  </numFmts>
  <fonts count="11">
    <font>
      <sz val="11"/>
      <name val="Book Antiqua"/>
    </font>
    <font>
      <sz val="11"/>
      <name val="Book Antiqua"/>
      <family val="1"/>
    </font>
    <font>
      <u/>
      <sz val="12"/>
      <name val="Times New Roman"/>
      <family val="1"/>
    </font>
    <font>
      <sz val="12"/>
      <name val="Times New Roman"/>
      <family val="1"/>
    </font>
    <font>
      <b/>
      <sz val="12"/>
      <name val="Times New Roman"/>
      <family val="1"/>
    </font>
    <font>
      <sz val="12"/>
      <color indexed="8"/>
      <name val="Times New Roman"/>
      <family val="1"/>
    </font>
    <font>
      <sz val="11"/>
      <name val="Times New Roman"/>
      <family val="1"/>
    </font>
    <font>
      <b/>
      <u/>
      <sz val="12"/>
      <name val="Times New Roman"/>
      <family val="1"/>
    </font>
    <font>
      <vertAlign val="superscript"/>
      <sz val="14"/>
      <color indexed="8"/>
      <name val="Times New Roman"/>
      <family val="1"/>
    </font>
    <font>
      <sz val="11"/>
      <color indexed="8"/>
      <name val="Times New Roman"/>
      <family val="1"/>
    </font>
    <font>
      <b/>
      <vertAlign val="superscript"/>
      <sz val="14"/>
      <color indexed="8"/>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37" fontId="1" fillId="0" borderId="0" applyNumberFormat="0"/>
    <xf numFmtId="37" fontId="1" fillId="0" borderId="0" applyNumberFormat="0"/>
  </cellStyleXfs>
  <cellXfs count="206">
    <xf numFmtId="0" fontId="0" fillId="0" borderId="0" xfId="0"/>
    <xf numFmtId="0" fontId="3" fillId="0" borderId="0" xfId="3" applyNumberFormat="1" applyFont="1"/>
    <xf numFmtId="0" fontId="3" fillId="0" borderId="0" xfId="3" applyNumberFormat="1" applyFont="1" applyAlignment="1"/>
    <xf numFmtId="0" fontId="2" fillId="0" borderId="0" xfId="3" applyNumberFormat="1" applyFont="1" applyAlignment="1">
      <alignment horizontal="center"/>
    </xf>
    <xf numFmtId="0" fontId="3" fillId="0" borderId="0" xfId="3" applyNumberFormat="1" applyFont="1" applyAlignment="1">
      <alignment vertical="center"/>
    </xf>
    <xf numFmtId="0" fontId="3" fillId="0" borderId="0" xfId="3" applyNumberFormat="1" applyFont="1" applyAlignment="1">
      <alignment horizontal="center"/>
    </xf>
    <xf numFmtId="0" fontId="3" fillId="0" borderId="0" xfId="3" applyNumberFormat="1" applyFont="1" applyBorder="1"/>
    <xf numFmtId="166" fontId="3" fillId="0" borderId="0" xfId="0" applyNumberFormat="1" applyFont="1"/>
    <xf numFmtId="0" fontId="4" fillId="0" borderId="0" xfId="3" applyNumberFormat="1" applyFont="1"/>
    <xf numFmtId="0" fontId="3" fillId="0" borderId="0" xfId="3" applyNumberFormat="1" applyFont="1" applyFill="1"/>
    <xf numFmtId="41" fontId="3" fillId="0" borderId="0" xfId="0" applyNumberFormat="1" applyFont="1" applyBorder="1"/>
    <xf numFmtId="0" fontId="3" fillId="0" borderId="0" xfId="3" applyNumberFormat="1" applyFont="1" applyBorder="1" applyAlignment="1">
      <alignment vertical="center"/>
    </xf>
    <xf numFmtId="0" fontId="3" fillId="0" borderId="0" xfId="3" applyNumberFormat="1" applyFont="1" applyFill="1" applyAlignment="1">
      <alignment vertical="center"/>
    </xf>
    <xf numFmtId="0" fontId="3" fillId="0" borderId="0" xfId="3" applyNumberFormat="1" applyFont="1" applyFill="1" applyAlignment="1">
      <alignment horizontal="centerContinuous"/>
    </xf>
    <xf numFmtId="0" fontId="4" fillId="0" borderId="0" xfId="3" applyNumberFormat="1" applyFont="1" applyFill="1"/>
    <xf numFmtId="0" fontId="3" fillId="0" borderId="0" xfId="3" applyNumberFormat="1" applyFont="1" applyFill="1" applyAlignment="1"/>
    <xf numFmtId="0" fontId="4" fillId="0" borderId="0" xfId="3" applyNumberFormat="1" applyFont="1" applyFill="1" applyAlignment="1">
      <alignment horizontal="center" vertical="center"/>
    </xf>
    <xf numFmtId="0" fontId="3" fillId="0" borderId="0" xfId="3" applyNumberFormat="1" applyFont="1" applyFill="1" applyAlignment="1">
      <alignment wrapText="1"/>
    </xf>
    <xf numFmtId="0" fontId="5" fillId="0" borderId="0" xfId="0" applyFont="1" applyFill="1" applyAlignment="1">
      <alignment wrapText="1"/>
    </xf>
    <xf numFmtId="0" fontId="3" fillId="0" borderId="0" xfId="3" applyNumberFormat="1" applyFont="1" applyFill="1" applyAlignment="1">
      <alignment horizontal="center"/>
    </xf>
    <xf numFmtId="166" fontId="3" fillId="0" borderId="0" xfId="0" applyNumberFormat="1" applyFont="1" applyFill="1"/>
    <xf numFmtId="0" fontId="3" fillId="0" borderId="0" xfId="3" applyNumberFormat="1" applyFont="1" applyFill="1" applyBorder="1"/>
    <xf numFmtId="0" fontId="4" fillId="0" borderId="0" xfId="3" applyNumberFormat="1" applyFont="1" applyFill="1" applyAlignment="1">
      <alignment horizontal="right"/>
    </xf>
    <xf numFmtId="41" fontId="3" fillId="0" borderId="0" xfId="0" applyNumberFormat="1" applyFont="1" applyFill="1"/>
    <xf numFmtId="41" fontId="3" fillId="0" borderId="0" xfId="0" applyNumberFormat="1" applyFont="1" applyFill="1" applyBorder="1"/>
    <xf numFmtId="0" fontId="3" fillId="0" borderId="0" xfId="3" applyNumberFormat="1" applyFont="1" applyFill="1" applyAlignment="1">
      <alignment horizontal="justify"/>
    </xf>
    <xf numFmtId="3" fontId="4" fillId="0" borderId="0" xfId="3" applyNumberFormat="1" applyFont="1" applyFill="1" applyAlignment="1">
      <alignment horizontal="left"/>
    </xf>
    <xf numFmtId="0" fontId="2" fillId="0" borderId="0" xfId="3" applyNumberFormat="1" applyFont="1" applyFill="1" applyAlignment="1">
      <alignment horizontal="centerContinuous"/>
    </xf>
    <xf numFmtId="0" fontId="3" fillId="0" borderId="0" xfId="3" applyNumberFormat="1" applyFont="1" applyFill="1" applyBorder="1" applyAlignment="1">
      <alignment horizontal="centerContinuous"/>
    </xf>
    <xf numFmtId="0" fontId="4" fillId="0" borderId="0" xfId="3" applyNumberFormat="1" applyFont="1" applyFill="1" applyAlignment="1">
      <alignment horizontal="left"/>
    </xf>
    <xf numFmtId="0" fontId="4" fillId="0" borderId="0" xfId="0" applyFont="1" applyFill="1"/>
    <xf numFmtId="0" fontId="2" fillId="0" borderId="0" xfId="3" applyNumberFormat="1" applyFont="1" applyFill="1" applyAlignment="1"/>
    <xf numFmtId="0" fontId="3" fillId="0" borderId="0" xfId="3" applyNumberFormat="1" applyFont="1" applyFill="1" applyBorder="1" applyAlignment="1"/>
    <xf numFmtId="0" fontId="4" fillId="0" borderId="0" xfId="0" applyFont="1" applyFill="1" applyAlignment="1">
      <alignment vertical="center"/>
    </xf>
    <xf numFmtId="0" fontId="2" fillId="0" borderId="0" xfId="3" applyNumberFormat="1" applyFont="1" applyFill="1" applyAlignment="1">
      <alignment vertical="center"/>
    </xf>
    <xf numFmtId="0" fontId="4" fillId="0" borderId="0" xfId="3" applyNumberFormat="1" applyFont="1" applyFill="1" applyBorder="1" applyAlignment="1">
      <alignment horizontal="center" vertical="center"/>
    </xf>
    <xf numFmtId="0" fontId="4" fillId="0" borderId="0" xfId="3" applyNumberFormat="1" applyFont="1" applyFill="1" applyBorder="1" applyAlignment="1">
      <alignment horizontal="center" vertical="center" wrapText="1"/>
    </xf>
    <xf numFmtId="0" fontId="4" fillId="0" borderId="0" xfId="3" applyNumberFormat="1" applyFont="1" applyFill="1" applyAlignment="1">
      <alignment horizontal="right" vertical="center" wrapText="1"/>
    </xf>
    <xf numFmtId="14" fontId="4" fillId="0" borderId="0" xfId="3" quotePrefix="1" applyNumberFormat="1" applyFont="1" applyFill="1" applyBorder="1" applyAlignment="1">
      <alignment horizontal="center" vertical="center"/>
    </xf>
    <xf numFmtId="0" fontId="7" fillId="0" borderId="0" xfId="3" applyNumberFormat="1" applyFont="1" applyFill="1" applyAlignment="1">
      <alignment horizontal="center" vertical="center"/>
    </xf>
    <xf numFmtId="0" fontId="2" fillId="0" borderId="0" xfId="3" applyNumberFormat="1" applyFont="1" applyFill="1" applyAlignment="1">
      <alignment horizontal="center" vertical="center"/>
    </xf>
    <xf numFmtId="0" fontId="3" fillId="0" borderId="0" xfId="3" applyNumberFormat="1" applyFont="1" applyFill="1" applyBorder="1" applyAlignment="1">
      <alignment horizontal="center" vertical="center"/>
    </xf>
    <xf numFmtId="0" fontId="3" fillId="0" borderId="0" xfId="3" quotePrefix="1" applyNumberFormat="1" applyFont="1" applyFill="1" applyAlignment="1">
      <alignment horizontal="center" vertical="center"/>
    </xf>
    <xf numFmtId="0" fontId="3" fillId="0" borderId="0" xfId="4" applyNumberFormat="1" applyFont="1" applyFill="1" applyAlignment="1">
      <alignment vertical="center"/>
    </xf>
    <xf numFmtId="0" fontId="3" fillId="0" borderId="0" xfId="3" applyNumberFormat="1" applyFont="1" applyFill="1" applyAlignment="1">
      <alignment horizontal="center" vertical="center"/>
    </xf>
    <xf numFmtId="37" fontId="3" fillId="0" borderId="0" xfId="2" applyNumberFormat="1" applyFont="1" applyFill="1" applyAlignment="1">
      <alignment vertical="center"/>
    </xf>
    <xf numFmtId="41" fontId="3" fillId="0" borderId="0" xfId="0" applyNumberFormat="1" applyFont="1" applyFill="1" applyAlignment="1">
      <alignment vertical="center"/>
    </xf>
    <xf numFmtId="3" fontId="3" fillId="0" borderId="0" xfId="2" applyNumberFormat="1" applyFont="1" applyFill="1" applyAlignment="1">
      <alignment vertical="center"/>
    </xf>
    <xf numFmtId="41" fontId="3" fillId="0" borderId="1" xfId="3" applyNumberFormat="1" applyFont="1" applyFill="1" applyBorder="1" applyAlignment="1">
      <alignment vertical="center"/>
    </xf>
    <xf numFmtId="41" fontId="3" fillId="0" borderId="0" xfId="3" applyNumberFormat="1" applyFont="1" applyFill="1" applyAlignment="1">
      <alignment vertical="center"/>
    </xf>
    <xf numFmtId="41" fontId="3" fillId="0" borderId="2"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Font="1" applyFill="1" applyAlignment="1">
      <alignment vertical="center"/>
    </xf>
    <xf numFmtId="41" fontId="3" fillId="0" borderId="3" xfId="0" applyNumberFormat="1" applyFont="1" applyFill="1" applyBorder="1" applyAlignment="1">
      <alignment vertical="center"/>
    </xf>
    <xf numFmtId="0" fontId="3" fillId="0" borderId="0" xfId="3" applyNumberFormat="1" applyFont="1" applyFill="1" applyBorder="1" applyAlignment="1">
      <alignment vertical="center"/>
    </xf>
    <xf numFmtId="0" fontId="4" fillId="0" borderId="0" xfId="3" applyNumberFormat="1" applyFont="1" applyFill="1" applyBorder="1" applyAlignment="1">
      <alignment horizontal="center"/>
    </xf>
    <xf numFmtId="0" fontId="4" fillId="0" borderId="0" xfId="3" applyNumberFormat="1" applyFont="1" applyFill="1" applyAlignment="1">
      <alignment horizontal="center"/>
    </xf>
    <xf numFmtId="15" fontId="4" fillId="0" borderId="0" xfId="3" quotePrefix="1" applyNumberFormat="1" applyFont="1" applyFill="1" applyBorder="1" applyAlignment="1">
      <alignment horizontal="center"/>
    </xf>
    <xf numFmtId="165" fontId="4" fillId="0" borderId="0" xfId="1" applyFont="1" applyFill="1" applyAlignment="1">
      <alignment horizontal="right"/>
    </xf>
    <xf numFmtId="0" fontId="2" fillId="0" borderId="0" xfId="3" applyNumberFormat="1" applyFont="1" applyFill="1" applyAlignment="1">
      <alignment horizontal="center"/>
    </xf>
    <xf numFmtId="0" fontId="3" fillId="0" borderId="0" xfId="3" applyNumberFormat="1" applyFont="1" applyFill="1" applyBorder="1" applyAlignment="1">
      <alignment horizontal="center"/>
    </xf>
    <xf numFmtId="167" fontId="2" fillId="0" borderId="0" xfId="1" applyNumberFormat="1" applyFont="1" applyFill="1" applyAlignment="1">
      <alignment horizontal="center"/>
    </xf>
    <xf numFmtId="167" fontId="3" fillId="0" borderId="0" xfId="1" applyNumberFormat="1" applyFont="1" applyFill="1"/>
    <xf numFmtId="0" fontId="3" fillId="0" borderId="0" xfId="0" applyFont="1" applyFill="1" applyAlignment="1">
      <alignment horizontal="left"/>
    </xf>
    <xf numFmtId="167" fontId="3" fillId="0" borderId="0" xfId="1" applyNumberFormat="1" applyFont="1" applyFill="1" applyAlignment="1">
      <alignment horizontal="center"/>
    </xf>
    <xf numFmtId="167" fontId="3" fillId="0" borderId="4" xfId="1" applyNumberFormat="1" applyFont="1" applyFill="1" applyBorder="1"/>
    <xf numFmtId="0" fontId="3" fillId="0" borderId="0" xfId="0" applyFont="1" applyFill="1"/>
    <xf numFmtId="0" fontId="3" fillId="0" borderId="0" xfId="3" applyNumberFormat="1" applyFont="1" applyFill="1" applyAlignment="1">
      <alignment horizontal="left"/>
    </xf>
    <xf numFmtId="167" fontId="3" fillId="0" borderId="0" xfId="1" applyNumberFormat="1" applyFont="1" applyFill="1" applyBorder="1" applyAlignment="1">
      <alignment horizontal="center"/>
    </xf>
    <xf numFmtId="167" fontId="3" fillId="0" borderId="0" xfId="1" applyNumberFormat="1" applyFont="1" applyFill="1" applyBorder="1"/>
    <xf numFmtId="167" fontId="3" fillId="0" borderId="3" xfId="1" applyNumberFormat="1" applyFont="1" applyFill="1" applyBorder="1"/>
    <xf numFmtId="0" fontId="4" fillId="0" borderId="0" xfId="3" applyNumberFormat="1" applyFont="1" applyFill="1" applyAlignment="1">
      <alignment horizontal="left" vertical="center"/>
    </xf>
    <xf numFmtId="167" fontId="3" fillId="0" borderId="0" xfId="1" applyNumberFormat="1" applyFont="1" applyFill="1" applyBorder="1" applyAlignment="1"/>
    <xf numFmtId="3" fontId="4" fillId="0" borderId="0" xfId="3" applyNumberFormat="1" applyFont="1" applyAlignment="1">
      <alignment horizontal="left"/>
    </xf>
    <xf numFmtId="0" fontId="2" fillId="0" borderId="0" xfId="3" applyNumberFormat="1" applyFont="1" applyAlignment="1">
      <alignment horizontal="centerContinuous"/>
    </xf>
    <xf numFmtId="0" fontId="3" fillId="0" borderId="0" xfId="3" applyNumberFormat="1" applyFont="1" applyBorder="1" applyAlignment="1">
      <alignment horizontal="centerContinuous"/>
    </xf>
    <xf numFmtId="0" fontId="3" fillId="0" borderId="0" xfId="3" applyNumberFormat="1" applyFont="1" applyAlignment="1">
      <alignment horizontal="centerContinuous"/>
    </xf>
    <xf numFmtId="0" fontId="4" fillId="0" borderId="0" xfId="3" applyNumberFormat="1" applyFont="1" applyAlignment="1">
      <alignment horizontal="left"/>
    </xf>
    <xf numFmtId="0" fontId="4" fillId="0" borderId="0" xfId="0" applyFont="1"/>
    <xf numFmtId="0" fontId="2" fillId="0" borderId="0" xfId="3" applyNumberFormat="1" applyFont="1" applyAlignment="1"/>
    <xf numFmtId="0" fontId="3" fillId="0" borderId="0" xfId="3" applyNumberFormat="1" applyFont="1" applyBorder="1" applyAlignment="1"/>
    <xf numFmtId="0" fontId="3" fillId="0" borderId="0" xfId="3" applyNumberFormat="1" applyFont="1" applyBorder="1" applyAlignment="1">
      <alignment horizontal="center"/>
    </xf>
    <xf numFmtId="0" fontId="4" fillId="0" borderId="0" xfId="3" applyNumberFormat="1" applyFont="1" applyBorder="1" applyAlignment="1"/>
    <xf numFmtId="0" fontId="4" fillId="0" borderId="0" xfId="3" applyNumberFormat="1" applyFont="1" applyBorder="1" applyAlignment="1">
      <alignment horizontal="centerContinuous"/>
    </xf>
    <xf numFmtId="0" fontId="4" fillId="0" borderId="0" xfId="3" applyNumberFormat="1" applyFont="1" applyAlignment="1">
      <alignment horizontal="centerContinuous"/>
    </xf>
    <xf numFmtId="0" fontId="4" fillId="0" borderId="0" xfId="3" applyNumberFormat="1" applyFont="1" applyAlignment="1">
      <alignment horizontal="center"/>
    </xf>
    <xf numFmtId="0" fontId="4" fillId="0" borderId="0" xfId="3" applyNumberFormat="1" applyFont="1" applyBorder="1" applyAlignment="1">
      <alignment horizontal="center"/>
    </xf>
    <xf numFmtId="0" fontId="7" fillId="0" borderId="0" xfId="3" applyNumberFormat="1" applyFont="1" applyAlignment="1">
      <alignment horizontal="center"/>
    </xf>
    <xf numFmtId="41" fontId="3" fillId="0" borderId="0" xfId="0" applyNumberFormat="1" applyFont="1" applyBorder="1" applyAlignment="1">
      <alignment horizontal="right"/>
    </xf>
    <xf numFmtId="0" fontId="4" fillId="0" borderId="0" xfId="3" applyNumberFormat="1" applyFont="1" applyBorder="1" applyAlignment="1">
      <alignment horizontal="right"/>
    </xf>
    <xf numFmtId="0" fontId="4" fillId="0" borderId="0" xfId="3" applyNumberFormat="1" applyFont="1" applyAlignment="1">
      <alignment horizontal="right"/>
    </xf>
    <xf numFmtId="14" fontId="4" fillId="0" borderId="0" xfId="3" quotePrefix="1" applyNumberFormat="1" applyFont="1" applyBorder="1" applyAlignment="1">
      <alignment horizontal="right"/>
    </xf>
    <xf numFmtId="0" fontId="4" fillId="0" borderId="0" xfId="4" applyNumberFormat="1" applyFont="1" applyFill="1"/>
    <xf numFmtId="41" fontId="3" fillId="0" borderId="0" xfId="0" applyNumberFormat="1" applyFont="1"/>
    <xf numFmtId="0" fontId="3" fillId="0" borderId="0" xfId="4" applyNumberFormat="1" applyFont="1" applyFill="1"/>
    <xf numFmtId="41" fontId="4" fillId="0" borderId="0" xfId="3" applyNumberFormat="1" applyFont="1" applyBorder="1" applyAlignment="1">
      <alignment horizontal="right"/>
    </xf>
    <xf numFmtId="0" fontId="3" fillId="0" borderId="0" xfId="0" applyFont="1"/>
    <xf numFmtId="41" fontId="4" fillId="0" borderId="0" xfId="0" applyNumberFormat="1" applyFont="1"/>
    <xf numFmtId="0" fontId="4" fillId="0" borderId="0" xfId="0" applyFont="1" applyAlignment="1">
      <alignment horizontal="right"/>
    </xf>
    <xf numFmtId="165" fontId="3" fillId="0" borderId="0" xfId="1" applyNumberFormat="1" applyFont="1" applyFill="1" applyAlignment="1">
      <alignment horizontal="right"/>
    </xf>
    <xf numFmtId="0" fontId="4" fillId="0" borderId="0" xfId="3" applyNumberFormat="1" applyFont="1" applyFill="1" applyAlignment="1">
      <alignment vertical="center"/>
    </xf>
    <xf numFmtId="0" fontId="3" fillId="0" borderId="0" xfId="0" quotePrefix="1" applyFont="1"/>
    <xf numFmtId="0" fontId="3" fillId="0" borderId="0" xfId="3" quotePrefix="1" applyNumberFormat="1" applyFont="1"/>
    <xf numFmtId="164" fontId="3" fillId="0" borderId="0" xfId="2" applyFont="1" applyFill="1" applyAlignment="1">
      <alignment vertical="center"/>
    </xf>
    <xf numFmtId="0" fontId="8" fillId="0" borderId="0" xfId="0" applyFont="1" applyAlignment="1">
      <alignment vertical="top"/>
    </xf>
    <xf numFmtId="37" fontId="3" fillId="0" borderId="1" xfId="2" applyNumberFormat="1" applyFont="1" applyFill="1" applyBorder="1" applyAlignment="1">
      <alignment vertical="center"/>
    </xf>
    <xf numFmtId="0" fontId="3" fillId="0" borderId="0" xfId="3" quotePrefix="1" applyNumberFormat="1" applyFont="1" applyFill="1" applyAlignment="1">
      <alignment vertical="center"/>
    </xf>
    <xf numFmtId="41" fontId="3" fillId="0" borderId="0" xfId="3" applyNumberFormat="1" applyFont="1" applyFill="1" applyBorder="1" applyAlignment="1">
      <alignment vertical="center"/>
    </xf>
    <xf numFmtId="37" fontId="3" fillId="0" borderId="0" xfId="2" applyNumberFormat="1" applyFont="1" applyFill="1" applyBorder="1" applyAlignment="1">
      <alignment vertical="center"/>
    </xf>
    <xf numFmtId="168" fontId="3" fillId="0" borderId="0" xfId="0" applyNumberFormat="1" applyFont="1" applyFill="1" applyBorder="1" applyAlignment="1">
      <alignment vertical="center"/>
    </xf>
    <xf numFmtId="0" fontId="4" fillId="0" borderId="0" xfId="3" applyNumberFormat="1" applyFont="1" applyFill="1" applyBorder="1" applyAlignment="1">
      <alignment horizontal="left"/>
    </xf>
    <xf numFmtId="0" fontId="4" fillId="0" borderId="0" xfId="0" applyFont="1" applyFill="1" applyAlignment="1">
      <alignment horizontal="left"/>
    </xf>
    <xf numFmtId="164" fontId="3" fillId="0" borderId="0" xfId="2" applyFont="1" applyFill="1" applyBorder="1" applyAlignment="1">
      <alignment vertical="center"/>
    </xf>
    <xf numFmtId="164" fontId="3" fillId="0" borderId="0" xfId="2" applyFont="1" applyFill="1" applyBorder="1"/>
    <xf numFmtId="164" fontId="3" fillId="0" borderId="0" xfId="3" applyNumberFormat="1" applyFont="1" applyFill="1" applyBorder="1" applyAlignment="1">
      <alignment vertical="center"/>
    </xf>
    <xf numFmtId="41" fontId="3" fillId="0" borderId="0" xfId="0" applyNumberFormat="1" applyFont="1" applyFill="1" applyAlignment="1">
      <alignment horizontal="center"/>
    </xf>
    <xf numFmtId="14" fontId="4" fillId="0" borderId="0" xfId="3" quotePrefix="1" applyNumberFormat="1" applyFont="1" applyFill="1" applyBorder="1" applyAlignment="1">
      <alignment horizontal="right"/>
    </xf>
    <xf numFmtId="0" fontId="4" fillId="0" borderId="0" xfId="3" applyNumberFormat="1" applyFont="1" applyFill="1" applyBorder="1" applyAlignment="1">
      <alignment horizontal="right"/>
    </xf>
    <xf numFmtId="3" fontId="3" fillId="0" borderId="0" xfId="0" applyNumberFormat="1" applyFont="1" applyFill="1" applyBorder="1" applyAlignment="1">
      <alignment vertical="center"/>
    </xf>
    <xf numFmtId="167" fontId="3" fillId="0" borderId="5" xfId="1" applyNumberFormat="1" applyFont="1" applyFill="1" applyBorder="1"/>
    <xf numFmtId="0" fontId="4" fillId="0" borderId="0" xfId="4" applyNumberFormat="1" applyFont="1" applyFill="1" applyAlignment="1">
      <alignment vertical="center"/>
    </xf>
    <xf numFmtId="0" fontId="4" fillId="0" borderId="0" xfId="3" applyNumberFormat="1" applyFont="1" applyBorder="1" applyAlignment="1">
      <alignment horizontal="left"/>
    </xf>
    <xf numFmtId="41" fontId="3" fillId="0" borderId="0" xfId="3" applyNumberFormat="1" applyFont="1" applyAlignment="1">
      <alignment vertical="center"/>
    </xf>
    <xf numFmtId="41" fontId="3" fillId="0" borderId="0" xfId="3" applyNumberFormat="1" applyFont="1"/>
    <xf numFmtId="41" fontId="3" fillId="0" borderId="0" xfId="3" applyNumberFormat="1" applyFont="1" applyBorder="1" applyAlignment="1">
      <alignment vertical="center"/>
    </xf>
    <xf numFmtId="167" fontId="3" fillId="0" borderId="2" xfId="1" applyNumberFormat="1" applyFont="1" applyFill="1" applyBorder="1"/>
    <xf numFmtId="0" fontId="3" fillId="0" borderId="0" xfId="3" applyNumberFormat="1" applyFont="1" applyFill="1" applyBorder="1" applyAlignment="1">
      <alignment horizontal="left"/>
    </xf>
    <xf numFmtId="167" fontId="3" fillId="0" borderId="1" xfId="1" applyNumberFormat="1" applyFont="1" applyFill="1" applyBorder="1"/>
    <xf numFmtId="167" fontId="3" fillId="0" borderId="0" xfId="3" applyNumberFormat="1" applyFont="1" applyFill="1" applyAlignment="1">
      <alignment vertical="center"/>
    </xf>
    <xf numFmtId="167" fontId="3" fillId="0" borderId="0" xfId="3" applyNumberFormat="1" applyFont="1" applyFill="1"/>
    <xf numFmtId="167" fontId="3" fillId="0" borderId="0" xfId="1" applyNumberFormat="1" applyFont="1" applyFill="1" applyAlignment="1">
      <alignment vertical="center"/>
    </xf>
    <xf numFmtId="167" fontId="3" fillId="0" borderId="0" xfId="1" applyNumberFormat="1" applyFont="1" applyFill="1" applyBorder="1" applyAlignment="1">
      <alignment vertical="center"/>
    </xf>
    <xf numFmtId="0" fontId="3" fillId="0" borderId="0" xfId="0" quotePrefix="1" applyFont="1" applyFill="1" applyAlignment="1">
      <alignment vertical="center"/>
    </xf>
    <xf numFmtId="14" fontId="4" fillId="0" borderId="0" xfId="3" quotePrefix="1" applyNumberFormat="1" applyFont="1" applyFill="1" applyBorder="1" applyAlignment="1">
      <alignment horizontal="center"/>
    </xf>
    <xf numFmtId="168" fontId="4" fillId="0" borderId="0" xfId="0" applyNumberFormat="1" applyFont="1" applyFill="1" applyBorder="1" applyAlignment="1">
      <alignment horizontal="center" vertical="center"/>
    </xf>
    <xf numFmtId="41" fontId="4" fillId="0" borderId="5" xfId="0" applyNumberFormat="1" applyFont="1" applyFill="1" applyBorder="1"/>
    <xf numFmtId="38" fontId="3" fillId="0" borderId="0" xfId="3" applyNumberFormat="1" applyFont="1" applyFill="1" applyAlignment="1">
      <alignment horizontal="center"/>
    </xf>
    <xf numFmtId="41" fontId="4" fillId="0" borderId="3"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0" applyNumberFormat="1" applyFont="1" applyFill="1" applyBorder="1" applyAlignment="1">
      <alignment vertical="center"/>
    </xf>
    <xf numFmtId="0" fontId="4" fillId="0" borderId="0" xfId="3" applyNumberFormat="1" applyFont="1" applyFill="1" applyBorder="1" applyAlignment="1">
      <alignment vertical="center"/>
    </xf>
    <xf numFmtId="0" fontId="6" fillId="0" borderId="0" xfId="3" applyNumberFormat="1" applyFont="1" applyFill="1" applyAlignment="1">
      <alignment horizontal="center"/>
    </xf>
    <xf numFmtId="41" fontId="6" fillId="0" borderId="0" xfId="0" applyNumberFormat="1" applyFont="1" applyFill="1"/>
    <xf numFmtId="0" fontId="4" fillId="0" borderId="0" xfId="3" applyNumberFormat="1" applyFont="1" applyFill="1" applyBorder="1" applyAlignment="1">
      <alignment horizontal="center" vertical="center"/>
    </xf>
    <xf numFmtId="0" fontId="4" fillId="0" borderId="0" xfId="3" applyNumberFormat="1" applyFont="1" applyFill="1" applyAlignment="1">
      <alignment horizontal="center" vertical="center"/>
    </xf>
    <xf numFmtId="41" fontId="3" fillId="0" borderId="0" xfId="0" applyNumberFormat="1" applyFont="1" applyFill="1" applyBorder="1" applyAlignment="1">
      <alignment horizontal="right"/>
    </xf>
    <xf numFmtId="41" fontId="3" fillId="0" borderId="0" xfId="3" applyNumberFormat="1" applyFont="1" applyFill="1"/>
    <xf numFmtId="0" fontId="4" fillId="0" borderId="0" xfId="3" applyNumberFormat="1" applyFont="1" applyFill="1" applyBorder="1" applyAlignment="1">
      <alignment horizontal="center" vertical="center"/>
    </xf>
    <xf numFmtId="0" fontId="4" fillId="0" borderId="0" xfId="3" applyNumberFormat="1" applyFont="1" applyFill="1" applyAlignment="1">
      <alignment horizontal="center" vertical="center"/>
    </xf>
    <xf numFmtId="0" fontId="4" fillId="0" borderId="0" xfId="3" applyNumberFormat="1" applyFont="1" applyAlignment="1">
      <alignment horizontal="center"/>
    </xf>
    <xf numFmtId="165" fontId="4" fillId="0" borderId="0" xfId="1" applyFont="1" applyFill="1" applyBorder="1" applyAlignment="1">
      <alignment horizontal="center"/>
    </xf>
    <xf numFmtId="165" fontId="3" fillId="0" borderId="0" xfId="1" applyFont="1" applyBorder="1" applyAlignment="1">
      <alignment vertical="center"/>
    </xf>
    <xf numFmtId="41" fontId="3" fillId="0" borderId="1" xfId="0" applyNumberFormat="1" applyFont="1" applyFill="1" applyBorder="1"/>
    <xf numFmtId="41" fontId="3" fillId="0" borderId="6" xfId="0" applyNumberFormat="1" applyFont="1" applyFill="1" applyBorder="1"/>
    <xf numFmtId="41" fontId="3" fillId="0" borderId="7" xfId="0" applyNumberFormat="1" applyFont="1" applyFill="1" applyBorder="1"/>
    <xf numFmtId="41" fontId="3" fillId="0" borderId="8" xfId="0" applyNumberFormat="1" applyFont="1" applyFill="1" applyBorder="1"/>
    <xf numFmtId="41" fontId="3" fillId="0" borderId="3" xfId="0" applyNumberFormat="1" applyFont="1" applyFill="1" applyBorder="1"/>
    <xf numFmtId="41" fontId="4" fillId="0" borderId="0" xfId="0" applyNumberFormat="1" applyFont="1" applyFill="1"/>
    <xf numFmtId="166" fontId="3" fillId="0" borderId="3" xfId="1" applyNumberFormat="1" applyFont="1" applyFill="1" applyBorder="1" applyAlignment="1">
      <alignment horizontal="center"/>
    </xf>
    <xf numFmtId="41" fontId="3" fillId="0" borderId="9" xfId="0" applyNumberFormat="1" applyFont="1" applyFill="1" applyBorder="1" applyAlignment="1">
      <alignment horizontal="center"/>
    </xf>
    <xf numFmtId="0" fontId="4" fillId="0" borderId="0" xfId="3" applyNumberFormat="1" applyFont="1" applyFill="1" applyAlignment="1">
      <alignment horizontal="center" vertical="center"/>
    </xf>
    <xf numFmtId="165" fontId="3" fillId="0" borderId="0" xfId="1" applyFont="1" applyFill="1" applyAlignment="1">
      <alignment vertical="center"/>
    </xf>
    <xf numFmtId="165" fontId="3" fillId="0" borderId="1" xfId="1" applyFont="1" applyFill="1" applyBorder="1"/>
    <xf numFmtId="167" fontId="3" fillId="0" borderId="0" xfId="3" applyNumberFormat="1" applyFont="1" applyFill="1" applyAlignment="1">
      <alignment horizontal="center"/>
    </xf>
    <xf numFmtId="0" fontId="4" fillId="0" borderId="0" xfId="3" applyNumberFormat="1" applyFont="1" applyFill="1" applyBorder="1" applyAlignment="1">
      <alignment horizontal="center" vertical="center"/>
    </xf>
    <xf numFmtId="0" fontId="8" fillId="0" borderId="0" xfId="0" applyFont="1" applyFill="1" applyAlignment="1">
      <alignment vertical="top"/>
    </xf>
    <xf numFmtId="168" fontId="3" fillId="0" borderId="0" xfId="0" applyNumberFormat="1" applyFont="1" applyFill="1" applyBorder="1" applyAlignment="1">
      <alignment horizontal="right" vertical="center"/>
    </xf>
    <xf numFmtId="168" fontId="4" fillId="0" borderId="5" xfId="0" applyNumberFormat="1" applyFont="1" applyFill="1" applyBorder="1" applyAlignment="1">
      <alignment vertical="center"/>
    </xf>
    <xf numFmtId="0" fontId="10" fillId="0" borderId="0" xfId="0" applyFont="1" applyFill="1" applyAlignment="1">
      <alignment vertical="top"/>
    </xf>
    <xf numFmtId="168" fontId="4" fillId="0" borderId="5" xfId="0" applyNumberFormat="1" applyFont="1" applyFill="1" applyBorder="1" applyAlignment="1">
      <alignment horizontal="right" vertical="center"/>
    </xf>
    <xf numFmtId="41" fontId="3" fillId="0" borderId="10" xfId="0" applyNumberFormat="1" applyFont="1" applyFill="1" applyBorder="1"/>
    <xf numFmtId="41" fontId="3" fillId="0" borderId="2" xfId="0" applyNumberFormat="1" applyFont="1" applyFill="1" applyBorder="1" applyAlignment="1">
      <alignment horizontal="right"/>
    </xf>
    <xf numFmtId="41" fontId="3" fillId="0" borderId="2" xfId="0" applyNumberFormat="1" applyFont="1" applyFill="1" applyBorder="1"/>
    <xf numFmtId="41" fontId="3" fillId="0" borderId="2" xfId="3" applyNumberFormat="1" applyFont="1" applyFill="1" applyBorder="1" applyAlignment="1">
      <alignment vertical="center"/>
    </xf>
    <xf numFmtId="0" fontId="3" fillId="0" borderId="11" xfId="3" applyNumberFormat="1" applyFont="1" applyFill="1" applyBorder="1" applyAlignment="1">
      <alignment vertical="center"/>
    </xf>
    <xf numFmtId="41" fontId="3" fillId="0" borderId="12" xfId="0" applyNumberFormat="1" applyFont="1" applyFill="1" applyBorder="1"/>
    <xf numFmtId="41" fontId="3" fillId="0" borderId="13" xfId="3" applyNumberFormat="1" applyFont="1" applyFill="1" applyBorder="1"/>
    <xf numFmtId="41" fontId="3" fillId="0" borderId="14" xfId="0" applyNumberFormat="1" applyFont="1" applyFill="1" applyBorder="1"/>
    <xf numFmtId="41" fontId="3" fillId="0" borderId="15" xfId="3" applyNumberFormat="1" applyFont="1" applyFill="1" applyBorder="1" applyAlignment="1">
      <alignment vertical="center"/>
    </xf>
    <xf numFmtId="0" fontId="4" fillId="0" borderId="0" xfId="3" applyNumberFormat="1" applyFont="1" applyFill="1" applyAlignment="1">
      <alignment horizontal="left" indent="1"/>
    </xf>
    <xf numFmtId="0" fontId="7" fillId="0" borderId="0" xfId="3" applyNumberFormat="1" applyFont="1" applyFill="1" applyAlignment="1"/>
    <xf numFmtId="41" fontId="3" fillId="0" borderId="11" xfId="3" applyNumberFormat="1" applyFont="1" applyFill="1" applyBorder="1"/>
    <xf numFmtId="41" fontId="3" fillId="0" borderId="15" xfId="3" applyNumberFormat="1" applyFont="1" applyFill="1" applyBorder="1"/>
    <xf numFmtId="41" fontId="3" fillId="0" borderId="15" xfId="0" applyNumberFormat="1" applyFont="1" applyFill="1" applyBorder="1"/>
    <xf numFmtId="41" fontId="3" fillId="0" borderId="11" xfId="0" applyNumberFormat="1" applyFont="1" applyFill="1" applyBorder="1"/>
    <xf numFmtId="41" fontId="3" fillId="0" borderId="13" xfId="0" applyNumberFormat="1" applyFont="1" applyFill="1" applyBorder="1"/>
    <xf numFmtId="0" fontId="4" fillId="0" borderId="0" xfId="3" applyNumberFormat="1" applyFont="1" applyFill="1" applyBorder="1" applyAlignment="1">
      <alignment horizontal="center" vertical="center"/>
    </xf>
    <xf numFmtId="3" fontId="3" fillId="0" borderId="0" xfId="2" applyNumberFormat="1" applyFont="1" applyFill="1" applyBorder="1" applyAlignment="1">
      <alignment vertical="center"/>
    </xf>
    <xf numFmtId="37" fontId="3" fillId="0" borderId="0" xfId="0" applyNumberFormat="1" applyFont="1" applyFill="1" applyBorder="1" applyAlignment="1">
      <alignment vertical="center"/>
    </xf>
    <xf numFmtId="17" fontId="4" fillId="0" borderId="0" xfId="3" applyNumberFormat="1" applyFont="1" applyFill="1" applyBorder="1" applyAlignment="1">
      <alignment horizontal="center" vertical="center"/>
    </xf>
    <xf numFmtId="165" fontId="3" fillId="0" borderId="0" xfId="1" applyFont="1" applyFill="1" applyBorder="1" applyAlignment="1">
      <alignment vertical="center"/>
    </xf>
    <xf numFmtId="37" fontId="3" fillId="0" borderId="0" xfId="1" applyNumberFormat="1" applyFont="1" applyFill="1" applyBorder="1" applyAlignment="1">
      <alignment vertical="center"/>
    </xf>
    <xf numFmtId="0" fontId="8" fillId="0" borderId="0" xfId="0" applyFont="1" applyFill="1" applyBorder="1" applyAlignment="1">
      <alignment vertical="top"/>
    </xf>
    <xf numFmtId="168" fontId="4" fillId="0" borderId="0" xfId="0" applyNumberFormat="1" applyFont="1" applyFill="1" applyBorder="1" applyAlignment="1">
      <alignment vertical="center"/>
    </xf>
    <xf numFmtId="0" fontId="10" fillId="0" borderId="0" xfId="0" applyFont="1" applyFill="1" applyBorder="1" applyAlignment="1">
      <alignment vertical="top"/>
    </xf>
    <xf numFmtId="168" fontId="4" fillId="0" borderId="0" xfId="0" applyNumberFormat="1" applyFont="1" applyFill="1" applyBorder="1" applyAlignment="1">
      <alignment horizontal="right" vertical="center"/>
    </xf>
    <xf numFmtId="0" fontId="5" fillId="0" borderId="0" xfId="0" applyFont="1" applyFill="1" applyAlignment="1">
      <alignment horizontal="left" vertical="top" wrapText="1"/>
    </xf>
    <xf numFmtId="0" fontId="4" fillId="0" borderId="0" xfId="3" applyNumberFormat="1" applyFont="1" applyFill="1" applyBorder="1" applyAlignment="1">
      <alignment horizontal="center" vertical="center"/>
    </xf>
    <xf numFmtId="0" fontId="6" fillId="0" borderId="0" xfId="0" applyFont="1" applyFill="1" applyAlignment="1">
      <alignment horizontal="center" vertical="center"/>
    </xf>
    <xf numFmtId="0" fontId="4" fillId="0" borderId="0" xfId="3" applyNumberFormat="1" applyFont="1" applyFill="1" applyAlignment="1">
      <alignment horizontal="center" vertical="center"/>
    </xf>
    <xf numFmtId="0" fontId="3" fillId="0" borderId="0" xfId="3" quotePrefix="1" applyNumberFormat="1" applyFont="1" applyFill="1" applyAlignment="1">
      <alignment horizontal="left" wrapText="1"/>
    </xf>
    <xf numFmtId="0" fontId="3" fillId="0" borderId="0" xfId="3" applyNumberFormat="1" applyFont="1" applyFill="1" applyAlignment="1">
      <alignment horizontal="left" wrapText="1"/>
    </xf>
    <xf numFmtId="0" fontId="3" fillId="0" borderId="0" xfId="3" applyNumberFormat="1" applyFont="1" applyFill="1" applyAlignment="1">
      <alignment horizontal="justify" vertical="top" wrapText="1"/>
    </xf>
    <xf numFmtId="0" fontId="0" fillId="0" borderId="0" xfId="0" applyFill="1" applyAlignment="1">
      <alignment horizontal="justify" vertical="top" wrapText="1"/>
    </xf>
    <xf numFmtId="0" fontId="4" fillId="0" borderId="0" xfId="3" applyNumberFormat="1" applyFont="1" applyAlignment="1">
      <alignment horizontal="center"/>
    </xf>
    <xf numFmtId="0" fontId="9" fillId="0" borderId="0" xfId="0" applyFont="1" applyAlignment="1">
      <alignment horizontal="left" vertical="center" wrapText="1"/>
    </xf>
  </cellXfs>
  <cellStyles count="5">
    <cellStyle name="Comma" xfId="1" builtinId="3"/>
    <cellStyle name="Comma [0]" xfId="2" builtinId="6"/>
    <cellStyle name="Normal" xfId="0" builtinId="0"/>
    <cellStyle name="Normal_BS96" xfId="3"/>
    <cellStyle name="Normal_PL9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123825</xdr:rowOff>
    </xdr:from>
    <xdr:to>
      <xdr:col>4</xdr:col>
      <xdr:colOff>0</xdr:colOff>
      <xdr:row>7</xdr:row>
      <xdr:rowOff>123825</xdr:rowOff>
    </xdr:to>
    <xdr:sp macro="" textlink="">
      <xdr:nvSpPr>
        <xdr:cNvPr id="1657" name="Line 1"/>
        <xdr:cNvSpPr>
          <a:spLocks noChangeShapeType="1"/>
        </xdr:cNvSpPr>
      </xdr:nvSpPr>
      <xdr:spPr bwMode="auto">
        <a:xfrm>
          <a:off x="3467100" y="1657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0</xdr:colOff>
      <xdr:row>7</xdr:row>
      <xdr:rowOff>123825</xdr:rowOff>
    </xdr:from>
    <xdr:to>
      <xdr:col>4</xdr:col>
      <xdr:colOff>0</xdr:colOff>
      <xdr:row>7</xdr:row>
      <xdr:rowOff>123825</xdr:rowOff>
    </xdr:to>
    <xdr:sp macro="" textlink="">
      <xdr:nvSpPr>
        <xdr:cNvPr id="1658" name="Line 4"/>
        <xdr:cNvSpPr>
          <a:spLocks noChangeShapeType="1"/>
        </xdr:cNvSpPr>
      </xdr:nvSpPr>
      <xdr:spPr bwMode="auto">
        <a:xfrm>
          <a:off x="3467100" y="1657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XFS0001\VOL3\1AUDIT\PASCORP\CONSOL\CONS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zoomScale="84" zoomScaleNormal="84" zoomScaleSheetLayoutView="85" workbookViewId="0"/>
  </sheetViews>
  <sheetFormatPr defaultColWidth="9" defaultRowHeight="15.75"/>
  <cols>
    <col min="1" max="1" width="7.25" style="9" customWidth="1"/>
    <col min="2" max="2" width="9.125" style="9" bestFit="1" customWidth="1"/>
    <col min="3" max="3" width="9" style="9"/>
    <col min="4" max="4" width="28.875" style="9" customWidth="1"/>
    <col min="5" max="5" width="7" style="19" customWidth="1"/>
    <col min="6" max="6" width="18" style="21" customWidth="1"/>
    <col min="7" max="7" width="1.125" style="9" customWidth="1"/>
    <col min="8" max="8" width="17.375" style="9" customWidth="1"/>
    <col min="9" max="9" width="1.875" style="9" customWidth="1"/>
    <col min="10" max="10" width="16.5" style="21" customWidth="1"/>
    <col min="11" max="11" width="1.125" style="9" customWidth="1"/>
    <col min="12" max="12" width="17.5" style="9" customWidth="1"/>
    <col min="13" max="13" width="8.75" style="9" customWidth="1"/>
    <col min="14" max="14" width="9" style="9" customWidth="1"/>
    <col min="15" max="15" width="1.625" style="9" customWidth="1"/>
    <col min="16" max="16" width="9" style="9"/>
    <col min="17" max="17" width="6" style="9" customWidth="1"/>
    <col min="18" max="18" width="9" style="9" customWidth="1"/>
    <col min="19" max="19" width="2" style="9" customWidth="1"/>
    <col min="20" max="20" width="10.375" style="9" bestFit="1" customWidth="1"/>
    <col min="21" max="16384" width="9" style="9"/>
  </cols>
  <sheetData>
    <row r="1" spans="1:21" ht="17.25" customHeight="1">
      <c r="A1" s="26" t="s">
        <v>28</v>
      </c>
      <c r="B1" s="27"/>
      <c r="C1" s="27"/>
      <c r="D1" s="27"/>
      <c r="E1" s="27"/>
      <c r="F1" s="28"/>
      <c r="G1" s="13"/>
      <c r="H1" s="13"/>
      <c r="J1" s="28"/>
      <c r="K1" s="13"/>
      <c r="L1" s="13"/>
    </row>
    <row r="2" spans="1:21" ht="17.25" customHeight="1">
      <c r="A2" s="14" t="s">
        <v>29</v>
      </c>
      <c r="B2" s="13"/>
      <c r="C2" s="13"/>
      <c r="D2" s="13"/>
      <c r="E2" s="13"/>
      <c r="F2" s="28"/>
      <c r="G2" s="13"/>
      <c r="H2" s="13"/>
      <c r="J2" s="28"/>
      <c r="K2" s="13"/>
      <c r="L2" s="13"/>
    </row>
    <row r="3" spans="1:21" ht="17.25" customHeight="1">
      <c r="A3" s="29" t="s">
        <v>10</v>
      </c>
      <c r="B3" s="13"/>
      <c r="C3" s="13"/>
      <c r="D3" s="13"/>
      <c r="E3" s="13"/>
      <c r="F3" s="28"/>
      <c r="G3" s="13"/>
      <c r="H3" s="13"/>
      <c r="J3" s="28"/>
      <c r="K3" s="13"/>
      <c r="L3" s="13"/>
    </row>
    <row r="4" spans="1:21" ht="11.25" customHeight="1">
      <c r="A4" s="13"/>
      <c r="B4" s="13"/>
      <c r="C4" s="13"/>
      <c r="D4" s="13"/>
      <c r="E4" s="13"/>
      <c r="F4" s="28"/>
      <c r="G4" s="13"/>
      <c r="H4" s="13"/>
      <c r="J4" s="28"/>
      <c r="K4" s="13"/>
      <c r="L4" s="13"/>
    </row>
    <row r="5" spans="1:21" ht="17.25" customHeight="1">
      <c r="A5" s="29" t="s">
        <v>200</v>
      </c>
      <c r="B5" s="27"/>
      <c r="C5" s="27"/>
      <c r="D5" s="13"/>
      <c r="E5" s="13"/>
      <c r="F5" s="28"/>
      <c r="G5" s="13"/>
      <c r="H5" s="13"/>
      <c r="J5" s="28"/>
      <c r="K5" s="13"/>
      <c r="L5" s="13"/>
    </row>
    <row r="6" spans="1:21" ht="17.25" customHeight="1">
      <c r="A6" s="30" t="s">
        <v>161</v>
      </c>
      <c r="B6" s="31"/>
      <c r="C6" s="31"/>
      <c r="D6" s="15"/>
      <c r="E6" s="15"/>
      <c r="F6" s="32"/>
      <c r="G6" s="15"/>
      <c r="H6" s="15"/>
      <c r="J6" s="32"/>
      <c r="K6" s="15"/>
      <c r="L6" s="15"/>
    </row>
    <row r="7" spans="1:21" ht="17.25" customHeight="1">
      <c r="A7" s="30"/>
      <c r="B7" s="31"/>
      <c r="C7" s="31"/>
      <c r="D7" s="15"/>
      <c r="E7" s="15"/>
      <c r="F7" s="32"/>
      <c r="G7" s="15"/>
      <c r="H7" s="15"/>
      <c r="J7" s="32"/>
      <c r="K7" s="15"/>
      <c r="L7" s="15"/>
    </row>
    <row r="8" spans="1:21" s="12" customFormat="1" ht="24.6" customHeight="1">
      <c r="A8" s="33"/>
      <c r="B8" s="34"/>
      <c r="C8" s="34"/>
      <c r="F8" s="197" t="s">
        <v>32</v>
      </c>
      <c r="G8" s="198"/>
      <c r="H8" s="198"/>
      <c r="J8" s="199" t="s">
        <v>31</v>
      </c>
      <c r="K8" s="198"/>
      <c r="L8" s="198"/>
    </row>
    <row r="9" spans="1:21" s="12" customFormat="1" ht="55.5" customHeight="1">
      <c r="A9" s="34"/>
      <c r="B9" s="34"/>
      <c r="C9" s="34"/>
      <c r="F9" s="36" t="s">
        <v>33</v>
      </c>
      <c r="G9" s="37"/>
      <c r="H9" s="36" t="s">
        <v>51</v>
      </c>
      <c r="J9" s="36" t="s">
        <v>34</v>
      </c>
      <c r="K9" s="37"/>
      <c r="L9" s="36" t="s">
        <v>93</v>
      </c>
    </row>
    <row r="10" spans="1:21" s="16" customFormat="1" ht="24.6" customHeight="1">
      <c r="E10" s="16" t="s">
        <v>2</v>
      </c>
      <c r="F10" s="38" t="s">
        <v>162</v>
      </c>
      <c r="G10" s="38"/>
      <c r="H10" s="38" t="s">
        <v>98</v>
      </c>
      <c r="J10" s="38" t="str">
        <f>+F10</f>
        <v>31 December 2013</v>
      </c>
      <c r="L10" s="38" t="str">
        <f>+H10</f>
        <v>31 December 2012</v>
      </c>
    </row>
    <row r="11" spans="1:21" s="16" customFormat="1" ht="24.6" customHeight="1">
      <c r="E11" s="39"/>
      <c r="F11" s="35" t="s">
        <v>15</v>
      </c>
      <c r="H11" s="35" t="s">
        <v>15</v>
      </c>
      <c r="J11" s="35" t="s">
        <v>15</v>
      </c>
      <c r="L11" s="35" t="s">
        <v>15</v>
      </c>
      <c r="N11" s="186"/>
      <c r="O11" s="186"/>
      <c r="P11" s="186"/>
      <c r="Q11" s="186"/>
      <c r="R11" s="186"/>
      <c r="S11" s="186"/>
      <c r="T11" s="186"/>
    </row>
    <row r="12" spans="1:21" s="16" customFormat="1" ht="21.75" customHeight="1">
      <c r="E12" s="39"/>
      <c r="F12" s="164" t="s">
        <v>130</v>
      </c>
      <c r="H12" s="164" t="s">
        <v>130</v>
      </c>
      <c r="I12" s="148"/>
      <c r="J12" s="147" t="s">
        <v>130</v>
      </c>
      <c r="K12" s="148"/>
      <c r="L12" s="147" t="s">
        <v>119</v>
      </c>
      <c r="N12" s="197"/>
      <c r="O12" s="197"/>
      <c r="P12" s="197"/>
      <c r="Q12" s="186"/>
      <c r="R12" s="197"/>
      <c r="S12" s="197"/>
      <c r="T12" s="197"/>
      <c r="U12" s="160"/>
    </row>
    <row r="13" spans="1:21" s="144" customFormat="1" ht="21.75" customHeight="1">
      <c r="E13" s="39"/>
      <c r="F13" s="143"/>
      <c r="G13" s="143"/>
      <c r="H13" s="143" t="s">
        <v>141</v>
      </c>
      <c r="I13" s="143"/>
      <c r="J13" s="143"/>
      <c r="K13" s="143"/>
      <c r="L13" s="143"/>
      <c r="M13" s="143"/>
      <c r="N13" s="186"/>
      <c r="O13" s="186"/>
      <c r="P13" s="186"/>
      <c r="Q13" s="186"/>
      <c r="R13" s="189"/>
      <c r="S13" s="186"/>
      <c r="T13" s="189"/>
      <c r="U13" s="160"/>
    </row>
    <row r="14" spans="1:21" s="16" customFormat="1" ht="24.6" customHeight="1">
      <c r="A14" s="71" t="s">
        <v>84</v>
      </c>
      <c r="E14" s="39"/>
      <c r="F14" s="35"/>
      <c r="H14" s="35"/>
      <c r="J14" s="35"/>
      <c r="L14" s="35"/>
      <c r="N14" s="186"/>
      <c r="O14" s="186"/>
      <c r="P14" s="186"/>
      <c r="Q14" s="186"/>
      <c r="R14" s="186"/>
      <c r="S14" s="186"/>
      <c r="T14" s="186"/>
      <c r="U14" s="12"/>
    </row>
    <row r="15" spans="1:21" s="16" customFormat="1" ht="11.25" customHeight="1">
      <c r="E15" s="39"/>
      <c r="F15" s="35"/>
      <c r="H15" s="35"/>
      <c r="J15" s="35"/>
      <c r="L15" s="35"/>
      <c r="N15" s="186"/>
      <c r="O15" s="186"/>
      <c r="P15" s="186"/>
      <c r="Q15" s="186"/>
      <c r="R15" s="186"/>
      <c r="S15" s="186"/>
      <c r="T15" s="186"/>
      <c r="U15" s="12"/>
    </row>
    <row r="16" spans="1:21" s="12" customFormat="1" ht="24.6" customHeight="1">
      <c r="A16" s="43" t="s">
        <v>5</v>
      </c>
      <c r="E16" s="44" t="s">
        <v>217</v>
      </c>
      <c r="F16" s="47">
        <v>13845</v>
      </c>
      <c r="G16" s="46"/>
      <c r="H16" s="45">
        <v>31830</v>
      </c>
      <c r="J16" s="47">
        <v>111663</v>
      </c>
      <c r="K16" s="46"/>
      <c r="L16" s="45">
        <v>128370</v>
      </c>
      <c r="M16" s="103"/>
      <c r="N16" s="187"/>
      <c r="O16" s="51"/>
      <c r="P16" s="108"/>
      <c r="Q16" s="54"/>
      <c r="R16" s="187"/>
      <c r="S16" s="51"/>
      <c r="T16" s="187"/>
    </row>
    <row r="17" spans="1:21" s="12" customFormat="1" ht="24.6" customHeight="1">
      <c r="A17" s="43" t="s">
        <v>6</v>
      </c>
      <c r="E17" s="44"/>
      <c r="F17" s="105">
        <v>-13522</v>
      </c>
      <c r="G17" s="46"/>
      <c r="H17" s="105">
        <v>-8663</v>
      </c>
      <c r="J17" s="48">
        <v>-47651</v>
      </c>
      <c r="K17" s="46"/>
      <c r="L17" s="105">
        <v>-37896</v>
      </c>
      <c r="M17" s="103"/>
      <c r="N17" s="107"/>
      <c r="O17" s="51"/>
      <c r="P17" s="108"/>
      <c r="Q17" s="54"/>
      <c r="R17" s="108"/>
      <c r="S17" s="51"/>
      <c r="T17" s="108"/>
    </row>
    <row r="18" spans="1:21" s="12" customFormat="1" ht="24.6" customHeight="1">
      <c r="A18" s="43" t="s">
        <v>7</v>
      </c>
      <c r="E18" s="44"/>
      <c r="F18" s="49">
        <f>SUM(F16:F17)</f>
        <v>323</v>
      </c>
      <c r="G18" s="46"/>
      <c r="H18" s="49">
        <f>SUM(H16:H17)</f>
        <v>23167</v>
      </c>
      <c r="J18" s="49">
        <f>SUM(J16:J17)</f>
        <v>64012</v>
      </c>
      <c r="K18" s="46"/>
      <c r="L18" s="49">
        <f>SUM(L16:L17)</f>
        <v>90474</v>
      </c>
      <c r="M18" s="103"/>
      <c r="N18" s="118"/>
      <c r="O18" s="51"/>
      <c r="P18" s="118"/>
      <c r="Q18" s="54"/>
      <c r="R18" s="118"/>
      <c r="S18" s="51"/>
      <c r="T18" s="118"/>
    </row>
    <row r="19" spans="1:21" s="12" customFormat="1" ht="24.6" customHeight="1">
      <c r="A19" s="52" t="s">
        <v>65</v>
      </c>
      <c r="E19" s="44"/>
      <c r="F19" s="47">
        <v>489</v>
      </c>
      <c r="G19" s="46"/>
      <c r="H19" s="45">
        <v>657</v>
      </c>
      <c r="J19" s="118">
        <v>5998</v>
      </c>
      <c r="K19" s="46"/>
      <c r="L19" s="118">
        <v>19421</v>
      </c>
      <c r="M19" s="103"/>
      <c r="N19" s="118"/>
      <c r="O19" s="51"/>
      <c r="P19" s="118"/>
      <c r="Q19" s="54"/>
      <c r="R19" s="190"/>
      <c r="S19" s="190"/>
      <c r="T19" s="190"/>
    </row>
    <row r="20" spans="1:21" s="12" customFormat="1" ht="24.6" customHeight="1">
      <c r="A20" s="43" t="s">
        <v>9</v>
      </c>
      <c r="E20" s="44"/>
      <c r="F20" s="45">
        <v>-5501</v>
      </c>
      <c r="G20" s="46"/>
      <c r="H20" s="45">
        <v>-32726</v>
      </c>
      <c r="J20" s="49">
        <v>-28171</v>
      </c>
      <c r="K20" s="46"/>
      <c r="L20" s="49">
        <v>-47460</v>
      </c>
      <c r="M20" s="103"/>
      <c r="N20" s="107"/>
      <c r="O20" s="51"/>
      <c r="P20" s="107"/>
      <c r="Q20" s="54"/>
      <c r="R20" s="191"/>
      <c r="S20" s="191"/>
      <c r="T20" s="191"/>
    </row>
    <row r="21" spans="1:21" s="12" customFormat="1" ht="24.6" customHeight="1">
      <c r="A21" s="43" t="s">
        <v>8</v>
      </c>
      <c r="E21" s="44"/>
      <c r="F21" s="45">
        <v>-3545</v>
      </c>
      <c r="G21" s="46"/>
      <c r="H21" s="45">
        <v>-2703</v>
      </c>
      <c r="I21" s="54"/>
      <c r="J21" s="107">
        <v>-11602</v>
      </c>
      <c r="K21" s="51"/>
      <c r="L21" s="107">
        <v>-9095</v>
      </c>
      <c r="M21" s="103"/>
      <c r="N21" s="107"/>
      <c r="O21" s="51"/>
      <c r="P21" s="107"/>
      <c r="Q21" s="54"/>
      <c r="R21" s="191"/>
      <c r="S21" s="191"/>
      <c r="T21" s="191"/>
    </row>
    <row r="22" spans="1:21" s="12" customFormat="1" ht="24.6" customHeight="1">
      <c r="A22" s="43" t="s">
        <v>99</v>
      </c>
      <c r="E22" s="44"/>
      <c r="F22" s="47">
        <v>1239</v>
      </c>
      <c r="G22" s="46"/>
      <c r="H22" s="45">
        <v>-45</v>
      </c>
      <c r="J22" s="107">
        <v>1641</v>
      </c>
      <c r="K22" s="51"/>
      <c r="L22" s="107">
        <v>-68</v>
      </c>
      <c r="M22" s="112"/>
      <c r="N22" s="107"/>
      <c r="O22" s="51"/>
      <c r="P22" s="107"/>
      <c r="Q22" s="54"/>
      <c r="R22" s="191"/>
      <c r="S22" s="191"/>
      <c r="T22" s="191"/>
      <c r="U22" s="54"/>
    </row>
    <row r="23" spans="1:21" s="12" customFormat="1" ht="24.6" customHeight="1">
      <c r="A23" s="43" t="s">
        <v>201</v>
      </c>
      <c r="E23" s="44"/>
      <c r="F23" s="45">
        <v>6188</v>
      </c>
      <c r="G23" s="46"/>
      <c r="H23" s="107">
        <v>0</v>
      </c>
      <c r="J23" s="107">
        <v>6147</v>
      </c>
      <c r="K23" s="51"/>
      <c r="L23" s="107">
        <v>0</v>
      </c>
      <c r="M23" s="103"/>
      <c r="N23" s="107"/>
      <c r="O23" s="51"/>
      <c r="P23" s="107"/>
      <c r="Q23" s="54"/>
      <c r="R23" s="190"/>
      <c r="S23" s="190"/>
      <c r="T23" s="190"/>
    </row>
    <row r="24" spans="1:21" s="12" customFormat="1" ht="24.6" customHeight="1">
      <c r="A24" s="52" t="s">
        <v>215</v>
      </c>
      <c r="E24" s="44" t="s">
        <v>57</v>
      </c>
      <c r="F24" s="50">
        <f>SUM(F18:F23)</f>
        <v>-807</v>
      </c>
      <c r="G24" s="46"/>
      <c r="H24" s="50">
        <f>SUM(H18:H23)</f>
        <v>-11650</v>
      </c>
      <c r="J24" s="50">
        <f>SUM(J18:J23)</f>
        <v>38025</v>
      </c>
      <c r="K24" s="46"/>
      <c r="L24" s="50">
        <f>SUM(L18:L23)</f>
        <v>53272</v>
      </c>
      <c r="M24" s="103"/>
      <c r="N24" s="51"/>
      <c r="O24" s="51"/>
      <c r="P24" s="51"/>
      <c r="Q24" s="54"/>
      <c r="R24" s="51"/>
      <c r="S24" s="51"/>
      <c r="T24" s="51"/>
    </row>
    <row r="25" spans="1:21" s="12" customFormat="1" ht="24.6" customHeight="1">
      <c r="A25" s="43" t="s">
        <v>55</v>
      </c>
      <c r="E25" s="44" t="s">
        <v>49</v>
      </c>
      <c r="F25" s="105">
        <v>-44</v>
      </c>
      <c r="G25" s="46"/>
      <c r="H25" s="105">
        <v>29133</v>
      </c>
      <c r="J25" s="48">
        <v>-85</v>
      </c>
      <c r="K25" s="46"/>
      <c r="L25" s="48">
        <v>25593</v>
      </c>
      <c r="M25" s="103"/>
      <c r="N25" s="107"/>
      <c r="O25" s="51"/>
      <c r="P25" s="107"/>
      <c r="Q25" s="54"/>
      <c r="R25" s="191"/>
      <c r="S25" s="191"/>
      <c r="T25" s="191"/>
    </row>
    <row r="26" spans="1:21" s="12" customFormat="1" ht="24.6" customHeight="1">
      <c r="A26" s="43" t="s">
        <v>216</v>
      </c>
      <c r="E26" s="44"/>
      <c r="F26" s="107">
        <f>SUM(F24:F25)</f>
        <v>-851</v>
      </c>
      <c r="G26" s="46"/>
      <c r="H26" s="107">
        <f>SUM(H24:H25)</f>
        <v>17483</v>
      </c>
      <c r="J26" s="107">
        <f>SUM(J24:J25)</f>
        <v>37940</v>
      </c>
      <c r="K26" s="46"/>
      <c r="L26" s="107">
        <f>SUM(L24:L25)</f>
        <v>78865</v>
      </c>
      <c r="M26" s="103"/>
      <c r="N26" s="107"/>
      <c r="O26" s="51"/>
      <c r="P26" s="107"/>
      <c r="Q26" s="54"/>
      <c r="R26" s="107"/>
      <c r="S26" s="51"/>
      <c r="T26" s="107"/>
    </row>
    <row r="27" spans="1:21" s="12" customFormat="1" ht="24.6" customHeight="1">
      <c r="A27" s="120" t="s">
        <v>85</v>
      </c>
      <c r="E27" s="44"/>
      <c r="F27" s="107"/>
      <c r="G27" s="46"/>
      <c r="H27" s="108"/>
      <c r="J27" s="107"/>
      <c r="K27" s="46"/>
      <c r="L27" s="107"/>
      <c r="M27" s="103"/>
      <c r="N27" s="107"/>
      <c r="O27" s="51"/>
      <c r="P27" s="107"/>
      <c r="Q27" s="54"/>
      <c r="R27" s="107"/>
      <c r="S27" s="51"/>
      <c r="T27" s="107"/>
    </row>
    <row r="28" spans="1:21" s="12" customFormat="1" ht="24.6" customHeight="1">
      <c r="A28" s="43" t="s">
        <v>168</v>
      </c>
      <c r="E28" s="44" t="s">
        <v>218</v>
      </c>
      <c r="F28" s="48">
        <v>4452</v>
      </c>
      <c r="G28" s="46"/>
      <c r="H28" s="105">
        <v>10108</v>
      </c>
      <c r="J28" s="107">
        <v>44477</v>
      </c>
      <c r="K28" s="46"/>
      <c r="L28" s="107">
        <v>39961</v>
      </c>
      <c r="M28" s="103"/>
      <c r="N28" s="107"/>
      <c r="O28" s="51"/>
      <c r="P28" s="107"/>
      <c r="Q28" s="54"/>
      <c r="R28" s="191"/>
      <c r="S28" s="191"/>
      <c r="T28" s="191"/>
    </row>
    <row r="29" spans="1:21" s="12" customFormat="1" ht="24.6" customHeight="1" thickBot="1">
      <c r="A29" s="33" t="s">
        <v>169</v>
      </c>
      <c r="E29" s="44"/>
      <c r="F29" s="137">
        <f>SUM(F26:F28)</f>
        <v>3601</v>
      </c>
      <c r="G29" s="139"/>
      <c r="H29" s="137">
        <f>SUM(H26:H28)</f>
        <v>27591</v>
      </c>
      <c r="I29" s="140"/>
      <c r="J29" s="137">
        <f>SUM(J26:J28)</f>
        <v>82417</v>
      </c>
      <c r="K29" s="139"/>
      <c r="L29" s="137">
        <f>SUM(L26:L28)</f>
        <v>118826</v>
      </c>
      <c r="M29" s="103"/>
      <c r="N29" s="139"/>
      <c r="O29" s="139"/>
      <c r="P29" s="139"/>
      <c r="Q29" s="54"/>
      <c r="R29" s="139"/>
      <c r="S29" s="139"/>
      <c r="T29" s="139"/>
    </row>
    <row r="30" spans="1:21" s="12" customFormat="1" ht="15.75" customHeight="1" thickTop="1">
      <c r="A30" s="33"/>
      <c r="E30" s="44"/>
      <c r="F30" s="51"/>
      <c r="G30" s="51"/>
      <c r="H30" s="51"/>
      <c r="I30" s="54"/>
      <c r="J30" s="51"/>
      <c r="K30" s="51"/>
      <c r="L30" s="51"/>
      <c r="M30" s="103"/>
      <c r="N30" s="51"/>
      <c r="O30" s="51"/>
      <c r="P30" s="51"/>
      <c r="Q30" s="54"/>
      <c r="R30" s="51"/>
      <c r="S30" s="51"/>
      <c r="T30" s="51"/>
    </row>
    <row r="31" spans="1:21" s="12" customFormat="1" ht="18" customHeight="1">
      <c r="A31" s="52"/>
      <c r="E31" s="44"/>
      <c r="F31" s="51"/>
      <c r="G31" s="46"/>
      <c r="H31" s="51"/>
      <c r="J31" s="51"/>
      <c r="K31" s="46"/>
      <c r="L31" s="51"/>
      <c r="N31" s="51"/>
      <c r="O31" s="51"/>
      <c r="P31" s="51"/>
      <c r="Q31" s="54"/>
      <c r="R31" s="51"/>
      <c r="S31" s="51"/>
      <c r="T31" s="51"/>
    </row>
    <row r="32" spans="1:21" s="12" customFormat="1" ht="21.75" customHeight="1">
      <c r="A32" s="33" t="s">
        <v>82</v>
      </c>
      <c r="E32" s="44"/>
      <c r="F32" s="51"/>
      <c r="G32" s="46"/>
      <c r="H32" s="51"/>
      <c r="J32" s="51"/>
      <c r="K32" s="46"/>
      <c r="L32" s="51"/>
      <c r="N32" s="51"/>
      <c r="O32" s="51"/>
      <c r="P32" s="51"/>
      <c r="Q32" s="54"/>
      <c r="R32" s="51"/>
      <c r="S32" s="51"/>
      <c r="T32" s="51"/>
    </row>
    <row r="33" spans="1:20" s="12" customFormat="1" ht="17.25" customHeight="1">
      <c r="A33" s="52" t="s">
        <v>100</v>
      </c>
      <c r="E33" s="44"/>
      <c r="F33" s="107">
        <v>577</v>
      </c>
      <c r="G33" s="46"/>
      <c r="H33" s="45">
        <v>9559</v>
      </c>
      <c r="J33" s="51">
        <v>71759</v>
      </c>
      <c r="K33" s="46"/>
      <c r="L33" s="51">
        <v>92174</v>
      </c>
      <c r="N33" s="51"/>
      <c r="O33" s="51"/>
      <c r="P33" s="51"/>
      <c r="Q33" s="54"/>
      <c r="R33" s="191"/>
      <c r="S33" s="191"/>
      <c r="T33" s="191"/>
    </row>
    <row r="34" spans="1:20" s="12" customFormat="1" ht="20.25" customHeight="1">
      <c r="A34" s="52" t="s">
        <v>101</v>
      </c>
      <c r="E34" s="44"/>
      <c r="F34" s="107">
        <v>3024</v>
      </c>
      <c r="G34" s="46"/>
      <c r="H34" s="45">
        <v>18032</v>
      </c>
      <c r="J34" s="51">
        <v>10658</v>
      </c>
      <c r="K34" s="46"/>
      <c r="L34" s="51">
        <v>26652</v>
      </c>
      <c r="N34" s="51"/>
      <c r="O34" s="51"/>
      <c r="P34" s="51"/>
      <c r="Q34" s="54"/>
      <c r="R34" s="131"/>
      <c r="S34" s="131"/>
      <c r="T34" s="131"/>
    </row>
    <row r="35" spans="1:20" s="12" customFormat="1" ht="15.75" customHeight="1" thickBot="1">
      <c r="A35" s="52"/>
      <c r="E35" s="44"/>
      <c r="F35" s="137">
        <f>SUM(F33:F34)</f>
        <v>3601</v>
      </c>
      <c r="G35" s="138"/>
      <c r="H35" s="137">
        <f>SUM(H33:H34)</f>
        <v>27591</v>
      </c>
      <c r="I35" s="100"/>
      <c r="J35" s="137">
        <f>SUM(J33:J34)</f>
        <v>82417</v>
      </c>
      <c r="K35" s="138"/>
      <c r="L35" s="137">
        <f>SUM(L33:L34)</f>
        <v>118826</v>
      </c>
      <c r="N35" s="139"/>
      <c r="O35" s="139"/>
      <c r="P35" s="139"/>
      <c r="Q35" s="54"/>
      <c r="R35" s="139"/>
      <c r="S35" s="139"/>
      <c r="T35" s="139"/>
    </row>
    <row r="36" spans="1:20" s="12" customFormat="1" ht="12" customHeight="1" thickTop="1">
      <c r="A36" s="52"/>
      <c r="E36" s="44"/>
      <c r="F36" s="51"/>
      <c r="G36" s="46"/>
      <c r="H36" s="51"/>
      <c r="J36" s="51"/>
      <c r="K36" s="46"/>
      <c r="L36" s="51"/>
      <c r="N36" s="54"/>
      <c r="O36" s="54"/>
      <c r="P36" s="54"/>
      <c r="Q36" s="54"/>
      <c r="R36" s="54"/>
      <c r="S36" s="54"/>
      <c r="T36" s="54"/>
    </row>
    <row r="37" spans="1:20" s="12" customFormat="1" ht="15.75" customHeight="1">
      <c r="E37" s="44"/>
      <c r="F37" s="46"/>
      <c r="G37" s="46"/>
      <c r="H37" s="46"/>
      <c r="J37" s="46"/>
      <c r="K37" s="46"/>
      <c r="L37" s="46"/>
      <c r="N37" s="54"/>
      <c r="O37" s="54"/>
      <c r="P37" s="54"/>
      <c r="Q37" s="54"/>
      <c r="R37" s="54"/>
      <c r="S37" s="54"/>
      <c r="T37" s="54"/>
    </row>
    <row r="38" spans="1:20" s="12" customFormat="1" ht="17.25" customHeight="1">
      <c r="A38" s="33" t="s">
        <v>150</v>
      </c>
      <c r="B38" s="100"/>
      <c r="E38" s="44"/>
      <c r="F38" s="46"/>
      <c r="G38" s="46"/>
      <c r="H38" s="46"/>
      <c r="J38" s="46"/>
      <c r="K38" s="46"/>
      <c r="L38" s="46"/>
      <c r="N38" s="54"/>
      <c r="O38" s="54"/>
      <c r="P38" s="54"/>
      <c r="Q38" s="54"/>
      <c r="R38" s="54"/>
      <c r="S38" s="54"/>
      <c r="T38" s="54"/>
    </row>
    <row r="39" spans="1:20" s="12" customFormat="1" ht="17.25" customHeight="1">
      <c r="A39" s="33" t="s">
        <v>151</v>
      </c>
      <c r="B39" s="100"/>
      <c r="E39" s="44"/>
      <c r="F39" s="46"/>
      <c r="G39" s="46"/>
      <c r="H39" s="46"/>
      <c r="J39" s="46"/>
      <c r="K39" s="46"/>
      <c r="L39" s="46"/>
      <c r="N39" s="54"/>
      <c r="O39" s="54"/>
      <c r="P39" s="54"/>
      <c r="Q39" s="54"/>
      <c r="R39" s="54"/>
      <c r="S39" s="54"/>
      <c r="T39" s="54"/>
    </row>
    <row r="40" spans="1:20" s="12" customFormat="1" ht="24.6" customHeight="1">
      <c r="A40" s="33" t="s">
        <v>80</v>
      </c>
      <c r="B40" s="106"/>
      <c r="E40" s="44" t="s">
        <v>226</v>
      </c>
      <c r="F40" s="134" t="s">
        <v>131</v>
      </c>
      <c r="G40" s="104"/>
      <c r="H40" s="134" t="s">
        <v>131</v>
      </c>
      <c r="J40" s="134" t="s">
        <v>131</v>
      </c>
      <c r="K40" s="104"/>
      <c r="L40" s="134" t="s">
        <v>131</v>
      </c>
      <c r="N40" s="54"/>
      <c r="O40" s="54"/>
      <c r="P40" s="54"/>
      <c r="Q40" s="54"/>
      <c r="R40" s="54"/>
      <c r="S40" s="54"/>
      <c r="T40" s="54"/>
    </row>
    <row r="41" spans="1:20" s="12" customFormat="1" ht="24.6" customHeight="1">
      <c r="A41" s="132" t="s">
        <v>88</v>
      </c>
      <c r="B41" s="106"/>
      <c r="E41" s="44"/>
      <c r="F41" s="109">
        <v>-0.36</v>
      </c>
      <c r="G41" s="165"/>
      <c r="H41" s="109">
        <v>-0.06</v>
      </c>
      <c r="J41" s="109">
        <v>2.77</v>
      </c>
      <c r="K41" s="165"/>
      <c r="L41" s="109">
        <v>6.15</v>
      </c>
      <c r="N41" s="109"/>
      <c r="O41" s="192"/>
      <c r="P41" s="109"/>
      <c r="Q41" s="54"/>
      <c r="R41" s="54"/>
      <c r="S41" s="54"/>
      <c r="T41" s="54"/>
    </row>
    <row r="42" spans="1:20" s="12" customFormat="1" ht="24.6" customHeight="1">
      <c r="A42" s="132" t="s">
        <v>89</v>
      </c>
      <c r="B42" s="106"/>
      <c r="E42" s="44"/>
      <c r="F42" s="109">
        <v>0.41</v>
      </c>
      <c r="G42" s="165"/>
      <c r="H42" s="166">
        <v>1.19</v>
      </c>
      <c r="J42" s="109">
        <v>4.5199999999999996</v>
      </c>
      <c r="K42" s="165"/>
      <c r="L42" s="166">
        <v>4.71</v>
      </c>
      <c r="N42" s="109"/>
      <c r="O42" s="192"/>
      <c r="P42" s="166"/>
      <c r="Q42" s="54"/>
      <c r="R42" s="54"/>
      <c r="S42" s="54"/>
      <c r="T42" s="54"/>
    </row>
    <row r="43" spans="1:20" s="12" customFormat="1" ht="24.6" customHeight="1" thickBot="1">
      <c r="A43" s="132"/>
      <c r="B43" s="106"/>
      <c r="E43" s="44"/>
      <c r="F43" s="167">
        <f>SUM(F41:F42)</f>
        <v>4.9999999999999989E-2</v>
      </c>
      <c r="G43" s="168"/>
      <c r="H43" s="167">
        <f>SUM(H41:H42)</f>
        <v>1.1299999999999999</v>
      </c>
      <c r="I43" s="100"/>
      <c r="J43" s="167">
        <f>SUM(J41:J42)</f>
        <v>7.2899999999999991</v>
      </c>
      <c r="K43" s="168"/>
      <c r="L43" s="167">
        <f>SUM(L41:L42)</f>
        <v>10.86</v>
      </c>
      <c r="N43" s="193"/>
      <c r="O43" s="194"/>
      <c r="P43" s="193"/>
      <c r="Q43" s="54"/>
      <c r="R43" s="54"/>
      <c r="S43" s="54"/>
      <c r="T43" s="54"/>
    </row>
    <row r="44" spans="1:20" s="12" customFormat="1" ht="10.5" customHeight="1">
      <c r="A44" s="52"/>
      <c r="B44" s="106"/>
      <c r="E44" s="44"/>
      <c r="F44" s="109"/>
      <c r="G44" s="165"/>
      <c r="H44" s="109"/>
      <c r="J44" s="109"/>
      <c r="K44" s="165"/>
      <c r="L44" s="109"/>
      <c r="N44" s="109"/>
      <c r="O44" s="192"/>
      <c r="P44" s="109"/>
      <c r="Q44" s="54"/>
      <c r="R44" s="54"/>
      <c r="S44" s="54"/>
      <c r="T44" s="54"/>
    </row>
    <row r="45" spans="1:20" s="12" customFormat="1" ht="19.5" customHeight="1">
      <c r="A45" s="33" t="s">
        <v>81</v>
      </c>
      <c r="B45" s="106"/>
      <c r="E45" s="44" t="s">
        <v>227</v>
      </c>
      <c r="F45" s="109"/>
      <c r="G45" s="165"/>
      <c r="H45" s="109"/>
      <c r="J45" s="109"/>
      <c r="K45" s="165"/>
      <c r="L45" s="109"/>
      <c r="N45" s="109"/>
      <c r="O45" s="192"/>
      <c r="P45" s="109"/>
      <c r="Q45" s="54"/>
      <c r="R45" s="54"/>
      <c r="S45" s="54"/>
      <c r="T45" s="54"/>
    </row>
    <row r="46" spans="1:20" s="12" customFormat="1" ht="24.6" customHeight="1">
      <c r="A46" s="132" t="s">
        <v>88</v>
      </c>
      <c r="B46" s="106"/>
      <c r="E46" s="44"/>
      <c r="F46" s="109">
        <v>-0.36</v>
      </c>
      <c r="G46" s="165"/>
      <c r="H46" s="109">
        <v>-0.06</v>
      </c>
      <c r="J46" s="109">
        <v>2.74</v>
      </c>
      <c r="K46" s="165"/>
      <c r="L46" s="109">
        <v>6.12</v>
      </c>
      <c r="N46" s="109"/>
      <c r="O46" s="192"/>
      <c r="P46" s="109"/>
      <c r="Q46" s="54"/>
      <c r="R46" s="54"/>
      <c r="S46" s="54"/>
      <c r="T46" s="54"/>
    </row>
    <row r="47" spans="1:20" s="12" customFormat="1" ht="24.6" customHeight="1">
      <c r="A47" s="132" t="s">
        <v>89</v>
      </c>
      <c r="B47" s="106"/>
      <c r="E47" s="44"/>
      <c r="F47" s="109">
        <v>0.41</v>
      </c>
      <c r="G47" s="165"/>
      <c r="H47" s="166">
        <v>1.17</v>
      </c>
      <c r="J47" s="109">
        <v>4.46</v>
      </c>
      <c r="K47" s="165"/>
      <c r="L47" s="166">
        <v>4.6900000000000004</v>
      </c>
      <c r="N47" s="109"/>
      <c r="O47" s="192"/>
      <c r="P47" s="166"/>
      <c r="Q47" s="54"/>
      <c r="R47" s="54"/>
      <c r="S47" s="54"/>
      <c r="T47" s="54"/>
    </row>
    <row r="48" spans="1:20" s="12" customFormat="1" ht="24.6" customHeight="1" thickBot="1">
      <c r="A48" s="132"/>
      <c r="B48" s="106"/>
      <c r="E48" s="44"/>
      <c r="F48" s="167">
        <f>SUM(F46:F47)</f>
        <v>4.9999999999999989E-2</v>
      </c>
      <c r="G48" s="168"/>
      <c r="H48" s="169">
        <f>SUM(H46:H47)</f>
        <v>1.1099999999999999</v>
      </c>
      <c r="I48" s="100"/>
      <c r="J48" s="167">
        <f>SUM(J46:J47)</f>
        <v>7.2</v>
      </c>
      <c r="K48" s="168"/>
      <c r="L48" s="169">
        <f>SUM(L46:L47)</f>
        <v>10.81</v>
      </c>
      <c r="N48" s="193"/>
      <c r="O48" s="194"/>
      <c r="P48" s="195"/>
      <c r="Q48" s="54"/>
      <c r="R48" s="54"/>
      <c r="S48" s="54"/>
      <c r="T48" s="54"/>
    </row>
    <row r="49" spans="1:20" s="12" customFormat="1" ht="10.5" customHeight="1">
      <c r="A49" s="52"/>
      <c r="E49" s="44"/>
      <c r="F49" s="109"/>
      <c r="G49" s="165"/>
      <c r="H49" s="109"/>
      <c r="J49" s="109"/>
      <c r="K49" s="165"/>
      <c r="L49" s="109"/>
      <c r="N49" s="109"/>
      <c r="O49" s="192"/>
      <c r="P49" s="109"/>
      <c r="Q49" s="54"/>
      <c r="R49" s="54"/>
      <c r="S49" s="54"/>
      <c r="T49" s="54"/>
    </row>
    <row r="50" spans="1:20" s="12" customFormat="1" ht="24.6" customHeight="1">
      <c r="A50" s="52"/>
      <c r="E50" s="44"/>
      <c r="F50" s="109"/>
      <c r="G50" s="165"/>
      <c r="H50" s="109"/>
      <c r="J50" s="109"/>
      <c r="K50" s="165"/>
      <c r="L50" s="109"/>
      <c r="N50" s="54"/>
      <c r="O50" s="54"/>
      <c r="P50" s="54"/>
      <c r="Q50" s="54"/>
      <c r="R50" s="54"/>
      <c r="S50" s="54"/>
      <c r="T50" s="54"/>
    </row>
    <row r="51" spans="1:20" ht="16.5" customHeight="1">
      <c r="A51" s="196" t="s">
        <v>94</v>
      </c>
      <c r="B51" s="196"/>
      <c r="C51" s="196"/>
      <c r="D51" s="196"/>
      <c r="E51" s="196"/>
      <c r="F51" s="196"/>
      <c r="G51" s="196"/>
      <c r="H51" s="196"/>
      <c r="I51" s="196"/>
      <c r="J51" s="196"/>
      <c r="K51" s="196"/>
      <c r="L51" s="196"/>
      <c r="M51" s="17"/>
      <c r="N51" s="21"/>
      <c r="O51" s="21"/>
      <c r="P51" s="21"/>
      <c r="Q51" s="21"/>
      <c r="R51" s="21"/>
      <c r="S51" s="21"/>
      <c r="T51" s="21"/>
    </row>
    <row r="52" spans="1:20" ht="17.25" customHeight="1">
      <c r="A52" s="196"/>
      <c r="B52" s="196"/>
      <c r="C52" s="196"/>
      <c r="D52" s="196"/>
      <c r="E52" s="196"/>
      <c r="F52" s="196"/>
      <c r="G52" s="196"/>
      <c r="H52" s="196"/>
      <c r="I52" s="196"/>
      <c r="J52" s="196"/>
      <c r="K52" s="196"/>
      <c r="L52" s="196"/>
      <c r="M52" s="17"/>
      <c r="N52" s="21"/>
      <c r="O52" s="21"/>
      <c r="P52" s="21"/>
      <c r="Q52" s="21"/>
      <c r="R52" s="21"/>
      <c r="S52" s="21"/>
      <c r="T52" s="21"/>
    </row>
    <row r="53" spans="1:20">
      <c r="A53" s="18"/>
      <c r="B53" s="18"/>
      <c r="C53" s="18"/>
      <c r="D53" s="18"/>
      <c r="E53" s="18"/>
      <c r="F53" s="18"/>
      <c r="G53" s="18"/>
      <c r="H53" s="18"/>
      <c r="J53" s="9"/>
    </row>
    <row r="54" spans="1:20">
      <c r="A54" s="18"/>
      <c r="B54" s="18"/>
      <c r="C54" s="18"/>
      <c r="D54" s="18"/>
      <c r="E54" s="18"/>
      <c r="F54" s="18"/>
      <c r="G54" s="18"/>
      <c r="H54" s="18"/>
      <c r="J54" s="9"/>
    </row>
    <row r="55" spans="1:20" ht="17.25" customHeight="1">
      <c r="F55" s="20"/>
      <c r="G55" s="20"/>
      <c r="H55" s="20"/>
      <c r="J55" s="20"/>
      <c r="K55" s="20"/>
      <c r="L55" s="20"/>
    </row>
    <row r="56" spans="1:20" ht="17.25" customHeight="1">
      <c r="F56" s="20"/>
      <c r="G56" s="20"/>
      <c r="H56" s="20"/>
      <c r="J56" s="20"/>
      <c r="K56" s="20"/>
      <c r="L56" s="20"/>
    </row>
    <row r="57" spans="1:20" ht="17.25" customHeight="1">
      <c r="F57" s="20"/>
      <c r="G57" s="20"/>
      <c r="H57" s="20"/>
      <c r="J57" s="20"/>
      <c r="K57" s="20"/>
      <c r="L57" s="20"/>
    </row>
    <row r="58" spans="1:20" ht="17.25" customHeight="1">
      <c r="F58" s="20"/>
      <c r="G58" s="20"/>
      <c r="H58" s="20"/>
      <c r="J58" s="20"/>
      <c r="K58" s="20"/>
      <c r="L58" s="20"/>
    </row>
    <row r="59" spans="1:20" ht="17.25" customHeight="1">
      <c r="F59" s="20"/>
      <c r="G59" s="20"/>
      <c r="H59" s="20"/>
      <c r="J59" s="20"/>
      <c r="K59" s="20"/>
      <c r="L59" s="20"/>
    </row>
    <row r="60" spans="1:20">
      <c r="F60" s="20"/>
      <c r="G60" s="20"/>
      <c r="H60" s="20"/>
      <c r="J60" s="20"/>
      <c r="K60" s="20"/>
      <c r="L60" s="20"/>
    </row>
    <row r="61" spans="1:20">
      <c r="F61" s="20"/>
      <c r="G61" s="20"/>
      <c r="H61" s="20"/>
      <c r="J61" s="20"/>
      <c r="K61" s="20"/>
      <c r="L61" s="20"/>
    </row>
    <row r="62" spans="1:20" ht="18" customHeight="1">
      <c r="F62" s="20"/>
      <c r="G62" s="20"/>
      <c r="H62" s="20"/>
      <c r="J62" s="20"/>
      <c r="K62" s="20"/>
      <c r="L62" s="20"/>
    </row>
    <row r="63" spans="1:20" ht="18" customHeight="1">
      <c r="F63" s="20"/>
      <c r="G63" s="20"/>
      <c r="H63" s="20"/>
      <c r="J63" s="20"/>
      <c r="K63" s="20"/>
      <c r="L63" s="20"/>
    </row>
    <row r="64" spans="1:20" ht="18" customHeight="1"/>
  </sheetData>
  <customSheetViews>
    <customSheetView guid="{F62C9C0A-9181-4C97-9EF4-959239371403}" scale="85" showPageBreaks="1" printArea="1" view="pageBreakPreview" showRuler="0" topLeftCell="A25">
      <selection activeCell="A36" sqref="A36:J36"/>
      <pageMargins left="1" right="1" top="0.98425196850393704" bottom="0.74803149606299213" header="0.51181102362204722" footer="0.51181102362204722"/>
      <pageSetup paperSize="9" scale="92" orientation="portrait" useFirstPageNumber="1" r:id="rId1"/>
      <headerFooter alignWithMargins="0"/>
    </customSheetView>
    <customSheetView guid="{A3CE3D8A-66EA-4635-B9AF-660E6A501EEC}" scale="70" showPageBreaks="1" printArea="1" hiddenRows="1" view="pageBreakPreview" showRuler="0">
      <selection activeCell="E11" sqref="E11"/>
      <pageMargins left="1" right="1" top="0.98425196850393704" bottom="0.74803149606299213" header="0.51181102362204722" footer="0.51181102362204722"/>
      <pageSetup paperSize="9" scale="92" orientation="portrait" useFirstPageNumber="1" r:id="rId2"/>
      <headerFooter alignWithMargins="0"/>
    </customSheetView>
  </customSheetViews>
  <mergeCells count="5">
    <mergeCell ref="A51:L52"/>
    <mergeCell ref="F8:H8"/>
    <mergeCell ref="J8:L8"/>
    <mergeCell ref="N12:P12"/>
    <mergeCell ref="R12:T12"/>
  </mergeCells>
  <phoneticPr fontId="0" type="noConversion"/>
  <printOptions horizontalCentered="1"/>
  <pageMargins left="0" right="0" top="0.5" bottom="0.5" header="0.511811023622047" footer="0.511811023622047"/>
  <pageSetup paperSize="9" scale="68" orientation="portrait" useFirstPageNumber="1" r:id="rId3"/>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R44"/>
  <sheetViews>
    <sheetView zoomScale="75" zoomScaleNormal="75" zoomScaleSheetLayoutView="85" workbookViewId="0">
      <selection activeCell="H26" sqref="H26"/>
    </sheetView>
  </sheetViews>
  <sheetFormatPr defaultColWidth="9" defaultRowHeight="15.75"/>
  <cols>
    <col min="1" max="1" width="7.25" style="9" customWidth="1"/>
    <col min="2" max="2" width="9.125" style="9" bestFit="1" customWidth="1"/>
    <col min="3" max="3" width="9" style="9"/>
    <col min="4" max="4" width="28.25" style="9" customWidth="1"/>
    <col min="5" max="5" width="4.375" style="19" customWidth="1"/>
    <col min="6" max="6" width="18" style="21" customWidth="1"/>
    <col min="7" max="7" width="1.125" style="9" customWidth="1"/>
    <col min="8" max="8" width="18.5" style="9" customWidth="1"/>
    <col min="9" max="9" width="2.25" style="9" customWidth="1"/>
    <col min="10" max="10" width="18" style="21" customWidth="1"/>
    <col min="11" max="11" width="1.125" style="9" customWidth="1"/>
    <col min="12" max="12" width="18.5" style="9" customWidth="1"/>
    <col min="13" max="13" width="9" style="9"/>
    <col min="14" max="14" width="10.875" style="9" customWidth="1"/>
    <col min="15" max="15" width="2.875" style="9" customWidth="1"/>
    <col min="16" max="16" width="12" style="9" customWidth="1"/>
    <col min="17" max="17" width="9" style="9"/>
    <col min="18" max="18" width="14.125" style="9" bestFit="1" customWidth="1"/>
    <col min="19" max="16384" width="9" style="9"/>
  </cols>
  <sheetData>
    <row r="1" spans="1:16" ht="17.25" customHeight="1">
      <c r="A1" s="26" t="s">
        <v>28</v>
      </c>
      <c r="B1" s="27"/>
      <c r="C1" s="27"/>
      <c r="D1" s="27"/>
      <c r="E1" s="27"/>
      <c r="F1" s="28"/>
      <c r="G1" s="13"/>
      <c r="H1" s="13"/>
      <c r="J1" s="28"/>
      <c r="K1" s="13"/>
      <c r="L1" s="13"/>
    </row>
    <row r="2" spans="1:16" ht="17.25" customHeight="1">
      <c r="A2" s="14" t="s">
        <v>29</v>
      </c>
      <c r="B2" s="13"/>
      <c r="C2" s="13"/>
      <c r="D2" s="13"/>
      <c r="E2" s="13"/>
      <c r="F2" s="28"/>
      <c r="G2" s="13"/>
      <c r="H2" s="13"/>
      <c r="J2" s="28"/>
      <c r="K2" s="13"/>
      <c r="L2" s="13"/>
    </row>
    <row r="3" spans="1:16" ht="17.25" customHeight="1">
      <c r="A3" s="29" t="s">
        <v>10</v>
      </c>
      <c r="B3" s="13"/>
      <c r="C3" s="13"/>
      <c r="D3" s="13"/>
      <c r="E3" s="13"/>
      <c r="F3" s="28"/>
      <c r="G3" s="13"/>
      <c r="H3" s="13"/>
      <c r="J3" s="28"/>
      <c r="K3" s="13"/>
      <c r="L3" s="13"/>
    </row>
    <row r="4" spans="1:16" ht="11.25" customHeight="1">
      <c r="A4" s="13"/>
      <c r="B4" s="13"/>
      <c r="C4" s="13"/>
      <c r="D4" s="13"/>
      <c r="E4" s="13"/>
      <c r="F4" s="28"/>
      <c r="G4" s="13"/>
      <c r="H4" s="13"/>
      <c r="J4" s="28"/>
      <c r="K4" s="13"/>
      <c r="L4" s="13"/>
    </row>
    <row r="5" spans="1:16" ht="17.25" customHeight="1">
      <c r="A5" s="29" t="s">
        <v>73</v>
      </c>
      <c r="B5" s="27"/>
      <c r="C5" s="27"/>
      <c r="D5" s="13"/>
      <c r="E5" s="13"/>
      <c r="F5" s="28"/>
      <c r="G5" s="13"/>
      <c r="H5" s="13"/>
      <c r="J5" s="28"/>
      <c r="K5" s="13"/>
      <c r="L5" s="13"/>
    </row>
    <row r="6" spans="1:16" ht="17.25" customHeight="1">
      <c r="A6" s="30" t="s">
        <v>161</v>
      </c>
      <c r="B6" s="31"/>
      <c r="C6" s="31"/>
      <c r="D6" s="15"/>
      <c r="E6" s="15"/>
      <c r="F6" s="32"/>
      <c r="G6" s="15"/>
      <c r="H6" s="15"/>
      <c r="J6" s="32"/>
      <c r="K6" s="15"/>
      <c r="L6" s="15"/>
    </row>
    <row r="7" spans="1:16" ht="17.25" customHeight="1">
      <c r="A7" s="30"/>
      <c r="B7" s="31"/>
      <c r="C7" s="31"/>
      <c r="D7" s="15"/>
      <c r="E7" s="15"/>
      <c r="F7" s="32"/>
      <c r="G7" s="15"/>
      <c r="H7" s="15"/>
      <c r="J7" s="32"/>
      <c r="K7" s="15"/>
      <c r="L7" s="15"/>
    </row>
    <row r="8" spans="1:16" s="12" customFormat="1" ht="24.6" customHeight="1">
      <c r="A8" s="33"/>
      <c r="B8" s="34"/>
      <c r="C8" s="34"/>
      <c r="F8" s="197" t="s">
        <v>32</v>
      </c>
      <c r="G8" s="198"/>
      <c r="H8" s="198"/>
      <c r="J8" s="199" t="s">
        <v>31</v>
      </c>
      <c r="K8" s="198"/>
      <c r="L8" s="198"/>
    </row>
    <row r="9" spans="1:16" s="12" customFormat="1" ht="55.5" customHeight="1">
      <c r="A9" s="34"/>
      <c r="B9" s="34"/>
      <c r="C9" s="34"/>
      <c r="F9" s="36" t="s">
        <v>33</v>
      </c>
      <c r="G9" s="37"/>
      <c r="H9" s="36" t="s">
        <v>51</v>
      </c>
      <c r="J9" s="36" t="s">
        <v>34</v>
      </c>
      <c r="K9" s="37"/>
      <c r="L9" s="36" t="s">
        <v>52</v>
      </c>
    </row>
    <row r="10" spans="1:16" s="16" customFormat="1" ht="24.6" customHeight="1">
      <c r="F10" s="38" t="s">
        <v>162</v>
      </c>
      <c r="G10" s="38"/>
      <c r="H10" s="38" t="s">
        <v>98</v>
      </c>
      <c r="J10" s="38" t="str">
        <f>+F10</f>
        <v>31 December 2013</v>
      </c>
      <c r="L10" s="38" t="str">
        <f>+H10</f>
        <v>31 December 2012</v>
      </c>
    </row>
    <row r="11" spans="1:16" s="16" customFormat="1" ht="24.6" customHeight="1">
      <c r="E11" s="39"/>
      <c r="F11" s="35" t="s">
        <v>15</v>
      </c>
      <c r="H11" s="35" t="s">
        <v>15</v>
      </c>
      <c r="J11" s="35" t="s">
        <v>15</v>
      </c>
      <c r="L11" s="35" t="s">
        <v>15</v>
      </c>
    </row>
    <row r="12" spans="1:16" s="144" customFormat="1" ht="24.6" customHeight="1">
      <c r="E12" s="39"/>
      <c r="F12" s="143"/>
      <c r="H12" s="147" t="s">
        <v>141</v>
      </c>
      <c r="I12" s="148"/>
      <c r="J12" s="147"/>
      <c r="K12" s="148"/>
      <c r="L12" s="147" t="s">
        <v>141</v>
      </c>
    </row>
    <row r="13" spans="1:16" s="16" customFormat="1" ht="24.6" customHeight="1">
      <c r="E13" s="39"/>
      <c r="F13" s="35"/>
      <c r="H13" s="35"/>
      <c r="J13" s="35"/>
      <c r="L13" s="35"/>
      <c r="N13" s="197"/>
      <c r="O13" s="197"/>
      <c r="P13" s="197"/>
    </row>
    <row r="14" spans="1:16" s="12" customFormat="1" ht="15" customHeight="1">
      <c r="A14" s="100"/>
      <c r="E14" s="40"/>
      <c r="F14" s="41"/>
      <c r="H14" s="42"/>
      <c r="J14" s="41"/>
      <c r="L14" s="42"/>
      <c r="N14" s="54"/>
      <c r="O14" s="54"/>
      <c r="P14" s="54"/>
    </row>
    <row r="15" spans="1:16" s="12" customFormat="1" ht="24.6" customHeight="1">
      <c r="A15" s="43" t="s">
        <v>170</v>
      </c>
      <c r="E15" s="44"/>
      <c r="F15" s="45">
        <f>+IS2013_Q4!F35</f>
        <v>3601</v>
      </c>
      <c r="G15" s="46"/>
      <c r="H15" s="47">
        <f>+IS2013_Q4!H35</f>
        <v>27591</v>
      </c>
      <c r="J15" s="47">
        <f>+IS2013_Q4!J35</f>
        <v>82417</v>
      </c>
      <c r="K15" s="46"/>
      <c r="L15" s="47">
        <f>+IS2013_Q4!L29</f>
        <v>118826</v>
      </c>
      <c r="N15" s="187"/>
      <c r="O15" s="51"/>
      <c r="P15" s="187"/>
    </row>
    <row r="16" spans="1:16" s="12" customFormat="1" ht="24.6" customHeight="1">
      <c r="A16" s="43" t="s">
        <v>208</v>
      </c>
      <c r="E16" s="44"/>
      <c r="F16" s="45"/>
      <c r="G16" s="46"/>
      <c r="H16" s="47"/>
      <c r="J16" s="47"/>
      <c r="K16" s="46"/>
      <c r="L16" s="47"/>
      <c r="N16" s="187"/>
      <c r="O16" s="51"/>
      <c r="P16" s="187"/>
    </row>
    <row r="17" spans="1:18" s="12" customFormat="1" ht="24.6" customHeight="1">
      <c r="A17" s="43" t="s">
        <v>191</v>
      </c>
      <c r="E17" s="44"/>
      <c r="F17" s="45"/>
      <c r="G17" s="46"/>
      <c r="H17" s="161"/>
      <c r="I17" s="161"/>
      <c r="J17" s="45"/>
      <c r="K17" s="161"/>
      <c r="L17" s="161"/>
      <c r="N17" s="187"/>
      <c r="O17" s="51"/>
      <c r="P17" s="187"/>
    </row>
    <row r="18" spans="1:18" s="12" customFormat="1" ht="24.6" customHeight="1">
      <c r="A18" s="43" t="s">
        <v>209</v>
      </c>
      <c r="E18" s="44"/>
      <c r="F18" s="107">
        <v>-1443</v>
      </c>
      <c r="G18" s="46"/>
      <c r="H18" s="161">
        <v>0</v>
      </c>
      <c r="I18" s="161"/>
      <c r="J18" s="45">
        <v>-1443</v>
      </c>
      <c r="K18" s="161"/>
      <c r="L18" s="161">
        <v>0</v>
      </c>
      <c r="N18" s="187"/>
      <c r="O18" s="51"/>
      <c r="P18" s="187"/>
    </row>
    <row r="19" spans="1:18" s="12" customFormat="1" ht="24.6" customHeight="1">
      <c r="A19" s="43" t="s">
        <v>210</v>
      </c>
      <c r="E19" s="44"/>
      <c r="F19" s="107">
        <v>812</v>
      </c>
      <c r="G19" s="46"/>
      <c r="H19" s="161">
        <v>0</v>
      </c>
      <c r="I19" s="161"/>
      <c r="J19" s="45">
        <v>812</v>
      </c>
      <c r="K19" s="161"/>
      <c r="L19" s="161">
        <v>0</v>
      </c>
      <c r="N19" s="187"/>
      <c r="O19" s="51"/>
      <c r="P19" s="187"/>
    </row>
    <row r="20" spans="1:18" s="12" customFormat="1" ht="24.6" customHeight="1">
      <c r="A20" s="43" t="s">
        <v>74</v>
      </c>
      <c r="E20" s="44"/>
      <c r="F20" s="48">
        <v>18665</v>
      </c>
      <c r="G20" s="46"/>
      <c r="H20" s="48">
        <v>2713</v>
      </c>
      <c r="J20" s="48">
        <v>37900</v>
      </c>
      <c r="K20" s="46"/>
      <c r="L20" s="48">
        <v>-9147</v>
      </c>
      <c r="N20" s="107"/>
      <c r="O20" s="51"/>
      <c r="P20" s="107"/>
    </row>
    <row r="21" spans="1:18" s="12" customFormat="1" ht="24.6" customHeight="1">
      <c r="A21" s="120" t="s">
        <v>75</v>
      </c>
      <c r="E21" s="44"/>
      <c r="F21" s="49">
        <f>SUM(F15:F20)</f>
        <v>21635</v>
      </c>
      <c r="G21" s="46"/>
      <c r="H21" s="49">
        <f>SUM(H15:H20)</f>
        <v>30304</v>
      </c>
      <c r="J21" s="49">
        <f>SUM(J15:J20)</f>
        <v>119686</v>
      </c>
      <c r="K21" s="46"/>
      <c r="L21" s="49">
        <f>SUM(L15:L20)</f>
        <v>109679</v>
      </c>
      <c r="N21" s="188"/>
      <c r="O21" s="51"/>
      <c r="P21" s="107"/>
    </row>
    <row r="22" spans="1:18" s="12" customFormat="1" ht="21" customHeight="1">
      <c r="A22" s="52"/>
      <c r="E22" s="44"/>
      <c r="F22" s="51"/>
      <c r="G22" s="46"/>
      <c r="H22" s="51"/>
      <c r="J22" s="51"/>
      <c r="K22" s="46"/>
      <c r="L22" s="51"/>
      <c r="N22" s="51"/>
      <c r="O22" s="51"/>
      <c r="P22" s="51"/>
    </row>
    <row r="23" spans="1:18" s="12" customFormat="1" ht="18.75" customHeight="1">
      <c r="A23" s="33" t="s">
        <v>76</v>
      </c>
      <c r="E23" s="44"/>
      <c r="F23" s="51"/>
      <c r="G23" s="46"/>
      <c r="H23" s="51"/>
      <c r="J23" s="51"/>
      <c r="K23" s="46"/>
      <c r="L23" s="51"/>
      <c r="N23" s="51"/>
      <c r="O23" s="51"/>
      <c r="P23" s="51"/>
    </row>
    <row r="24" spans="1:18" s="12" customFormat="1" ht="24.6" customHeight="1">
      <c r="A24" s="52" t="s">
        <v>100</v>
      </c>
      <c r="E24" s="44"/>
      <c r="F24" s="107">
        <v>16215</v>
      </c>
      <c r="G24" s="51"/>
      <c r="H24" s="107">
        <v>12274</v>
      </c>
      <c r="J24" s="51">
        <v>101512</v>
      </c>
      <c r="K24" s="46"/>
      <c r="L24" s="51">
        <v>85587</v>
      </c>
      <c r="N24" s="51"/>
      <c r="O24" s="51"/>
      <c r="P24" s="51"/>
      <c r="R24" s="161"/>
    </row>
    <row r="25" spans="1:18" s="12" customFormat="1" ht="24.6" customHeight="1">
      <c r="A25" s="52" t="s">
        <v>101</v>
      </c>
      <c r="E25" s="44"/>
      <c r="F25" s="48">
        <v>5420</v>
      </c>
      <c r="G25" s="46"/>
      <c r="H25" s="48">
        <v>18030</v>
      </c>
      <c r="J25" s="51">
        <v>18174</v>
      </c>
      <c r="K25" s="46"/>
      <c r="L25" s="51">
        <v>24092</v>
      </c>
      <c r="N25" s="51"/>
      <c r="O25" s="51"/>
      <c r="P25" s="51"/>
      <c r="R25" s="161"/>
    </row>
    <row r="26" spans="1:18" s="12" customFormat="1" ht="24.6" customHeight="1" thickBot="1">
      <c r="A26" s="52"/>
      <c r="E26" s="44"/>
      <c r="F26" s="53">
        <f>SUM(F24:F25)</f>
        <v>21635</v>
      </c>
      <c r="G26" s="46"/>
      <c r="H26" s="53">
        <f>SUM(H24:H25)</f>
        <v>30304</v>
      </c>
      <c r="J26" s="53">
        <f>SUM(J24:J25)</f>
        <v>119686</v>
      </c>
      <c r="K26" s="46"/>
      <c r="L26" s="53">
        <f>SUM(L24:L25)</f>
        <v>109679</v>
      </c>
      <c r="N26" s="51"/>
      <c r="O26" s="51"/>
      <c r="P26" s="51"/>
    </row>
    <row r="27" spans="1:18" s="12" customFormat="1" ht="12" customHeight="1" thickTop="1">
      <c r="A27" s="52"/>
      <c r="E27" s="44"/>
      <c r="F27" s="51"/>
      <c r="G27" s="46"/>
      <c r="H27" s="51"/>
      <c r="J27" s="51"/>
      <c r="K27" s="46"/>
      <c r="L27" s="51"/>
      <c r="N27" s="54"/>
      <c r="O27" s="54"/>
      <c r="P27" s="54"/>
    </row>
    <row r="28" spans="1:18" s="12" customFormat="1" ht="15.75" customHeight="1">
      <c r="A28" s="52"/>
      <c r="E28" s="44"/>
      <c r="F28" s="46"/>
      <c r="G28" s="46"/>
      <c r="H28" s="46"/>
      <c r="J28" s="46"/>
      <c r="K28" s="46"/>
      <c r="L28" s="46"/>
      <c r="N28" s="54"/>
      <c r="O28" s="54"/>
      <c r="P28" s="54"/>
    </row>
    <row r="29" spans="1:18" s="12" customFormat="1" ht="15.75" customHeight="1">
      <c r="A29" s="52"/>
      <c r="E29" s="44"/>
      <c r="F29" s="46"/>
      <c r="G29" s="46"/>
      <c r="H29" s="46"/>
      <c r="J29" s="46"/>
      <c r="K29" s="46"/>
      <c r="L29" s="46"/>
      <c r="N29" s="54"/>
      <c r="O29" s="54"/>
      <c r="P29" s="54"/>
    </row>
    <row r="30" spans="1:18" s="12" customFormat="1" ht="24.6" customHeight="1">
      <c r="A30" s="52"/>
      <c r="E30" s="44"/>
      <c r="F30" s="109"/>
      <c r="G30" s="104"/>
      <c r="H30" s="109"/>
      <c r="J30" s="109"/>
      <c r="K30" s="104"/>
      <c r="L30" s="109"/>
      <c r="N30" s="54"/>
      <c r="O30" s="54"/>
      <c r="P30" s="54"/>
    </row>
    <row r="31" spans="1:18" ht="16.5" customHeight="1">
      <c r="A31" s="196" t="s">
        <v>95</v>
      </c>
      <c r="B31" s="196"/>
      <c r="C31" s="196"/>
      <c r="D31" s="196"/>
      <c r="E31" s="196"/>
      <c r="F31" s="196"/>
      <c r="G31" s="196"/>
      <c r="H31" s="196"/>
      <c r="I31" s="196"/>
      <c r="J31" s="196"/>
      <c r="K31" s="196"/>
      <c r="L31" s="196"/>
      <c r="N31" s="21"/>
      <c r="O31" s="21"/>
      <c r="P31" s="21"/>
    </row>
    <row r="32" spans="1:18" ht="17.25" customHeight="1">
      <c r="A32" s="196"/>
      <c r="B32" s="196"/>
      <c r="C32" s="196"/>
      <c r="D32" s="196"/>
      <c r="E32" s="196"/>
      <c r="F32" s="196"/>
      <c r="G32" s="196"/>
      <c r="H32" s="196"/>
      <c r="I32" s="196"/>
      <c r="J32" s="196"/>
      <c r="K32" s="196"/>
      <c r="L32" s="196"/>
      <c r="N32" s="21"/>
      <c r="O32" s="21"/>
      <c r="P32" s="21"/>
    </row>
    <row r="33" spans="1:16">
      <c r="A33" s="18"/>
      <c r="B33" s="18"/>
      <c r="C33" s="18"/>
      <c r="D33" s="18"/>
      <c r="E33" s="18"/>
      <c r="F33" s="18"/>
      <c r="G33" s="18"/>
      <c r="H33" s="18"/>
      <c r="J33" s="9"/>
      <c r="N33" s="21"/>
      <c r="O33" s="21"/>
      <c r="P33" s="21"/>
    </row>
    <row r="34" spans="1:16">
      <c r="A34" s="18"/>
      <c r="B34" s="18"/>
      <c r="C34" s="18"/>
      <c r="D34" s="18"/>
      <c r="E34" s="18"/>
      <c r="F34" s="18"/>
      <c r="G34" s="18"/>
      <c r="H34" s="18"/>
      <c r="J34" s="9"/>
      <c r="N34" s="21"/>
      <c r="O34" s="21"/>
      <c r="P34" s="21"/>
    </row>
    <row r="35" spans="1:16" ht="17.25" customHeight="1">
      <c r="F35" s="20"/>
      <c r="G35" s="20"/>
      <c r="H35" s="20"/>
      <c r="J35" s="20"/>
      <c r="K35" s="20"/>
      <c r="L35" s="20"/>
      <c r="N35" s="21"/>
      <c r="O35" s="21"/>
      <c r="P35" s="21"/>
    </row>
    <row r="36" spans="1:16" ht="17.25" customHeight="1">
      <c r="F36" s="20"/>
      <c r="G36" s="20"/>
      <c r="H36" s="20"/>
      <c r="J36" s="20"/>
      <c r="K36" s="20"/>
      <c r="L36" s="20"/>
      <c r="N36" s="21"/>
      <c r="O36" s="21"/>
      <c r="P36" s="21"/>
    </row>
    <row r="37" spans="1:16" ht="17.25" customHeight="1">
      <c r="F37" s="20"/>
      <c r="G37" s="20"/>
      <c r="H37" s="20"/>
      <c r="J37" s="20"/>
      <c r="K37" s="20"/>
      <c r="L37" s="20"/>
      <c r="N37" s="21"/>
      <c r="O37" s="21"/>
      <c r="P37" s="21"/>
    </row>
    <row r="38" spans="1:16" ht="17.25" customHeight="1">
      <c r="F38" s="20"/>
      <c r="G38" s="20"/>
      <c r="H38" s="20"/>
      <c r="J38" s="20"/>
      <c r="K38" s="20"/>
      <c r="L38" s="20"/>
      <c r="M38" s="12"/>
      <c r="N38" s="54"/>
      <c r="O38" s="54"/>
      <c r="P38" s="21"/>
    </row>
    <row r="39" spans="1:16" ht="17.25" customHeight="1">
      <c r="F39" s="20"/>
      <c r="G39" s="20"/>
      <c r="H39" s="20"/>
      <c r="J39" s="20"/>
      <c r="K39" s="20"/>
      <c r="L39" s="20"/>
      <c r="M39" s="12"/>
      <c r="N39" s="12"/>
      <c r="O39" s="12"/>
    </row>
    <row r="40" spans="1:16">
      <c r="F40" s="20"/>
      <c r="G40" s="20"/>
      <c r="H40" s="20"/>
      <c r="J40" s="20"/>
      <c r="K40" s="20"/>
      <c r="L40" s="20"/>
      <c r="M40" s="12"/>
      <c r="N40" s="12"/>
      <c r="O40" s="12"/>
    </row>
    <row r="41" spans="1:16">
      <c r="F41" s="20"/>
      <c r="G41" s="20"/>
      <c r="H41" s="20"/>
      <c r="J41" s="20"/>
      <c r="K41" s="20"/>
      <c r="L41" s="20"/>
    </row>
    <row r="42" spans="1:16" ht="18" customHeight="1">
      <c r="F42" s="20"/>
      <c r="G42" s="20"/>
      <c r="H42" s="20"/>
      <c r="J42" s="20"/>
      <c r="K42" s="20"/>
      <c r="L42" s="20"/>
    </row>
    <row r="43" spans="1:16" ht="18" customHeight="1">
      <c r="F43" s="20"/>
      <c r="G43" s="20"/>
      <c r="H43" s="20"/>
      <c r="J43" s="20"/>
      <c r="K43" s="20"/>
      <c r="L43" s="20"/>
    </row>
    <row r="44" spans="1:16" ht="18" customHeight="1"/>
  </sheetData>
  <mergeCells count="4">
    <mergeCell ref="F8:H8"/>
    <mergeCell ref="J8:L8"/>
    <mergeCell ref="A31:L32"/>
    <mergeCell ref="N13:P13"/>
  </mergeCells>
  <phoneticPr fontId="0" type="noConversion"/>
  <printOptions horizontalCentered="1"/>
  <pageMargins left="0" right="0" top="0.5" bottom="0.5" header="0.511811023622047" footer="0.511811023622047"/>
  <pageSetup paperSize="9" scale="7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86" zoomScaleNormal="86" zoomScaleSheetLayoutView="75" workbookViewId="0">
      <selection activeCell="H30" sqref="H30"/>
    </sheetView>
  </sheetViews>
  <sheetFormatPr defaultColWidth="9" defaultRowHeight="15.75"/>
  <cols>
    <col min="1" max="1" width="3.625" style="9" customWidth="1"/>
    <col min="2" max="5" width="9" style="9"/>
    <col min="6" max="6" width="9.125" style="9" customWidth="1"/>
    <col min="7" max="7" width="7.75" style="19" customWidth="1"/>
    <col min="8" max="8" width="19.375" style="19" customWidth="1"/>
    <col min="9" max="9" width="2.625" style="19" customWidth="1"/>
    <col min="10" max="10" width="20.75" style="21" customWidth="1"/>
    <col min="11" max="11" width="2.125" style="9" bestFit="1" customWidth="1"/>
    <col min="12" max="12" width="13.875" style="9" bestFit="1" customWidth="1"/>
    <col min="13" max="13" width="10.625" style="9" customWidth="1"/>
    <col min="14" max="16384" width="9" style="9"/>
  </cols>
  <sheetData>
    <row r="1" spans="1:13" ht="17.25" customHeight="1">
      <c r="A1" s="26" t="str">
        <f>IS2013_Q4!A1</f>
        <v xml:space="preserve">PERISAI PETROLEUM TEKNOLOGI BHD </v>
      </c>
      <c r="B1" s="27"/>
      <c r="C1" s="27"/>
      <c r="D1" s="27"/>
      <c r="E1" s="27"/>
      <c r="F1" s="27"/>
      <c r="G1" s="27"/>
      <c r="H1" s="27"/>
      <c r="I1" s="27"/>
      <c r="J1" s="28"/>
      <c r="K1" s="13"/>
    </row>
    <row r="2" spans="1:13" ht="17.25" customHeight="1">
      <c r="A2" s="14" t="s">
        <v>29</v>
      </c>
      <c r="B2" s="27"/>
      <c r="C2" s="27"/>
      <c r="D2" s="27"/>
      <c r="E2" s="27"/>
      <c r="F2" s="27"/>
      <c r="G2" s="27"/>
      <c r="H2" s="27"/>
      <c r="I2" s="27"/>
      <c r="J2" s="28"/>
      <c r="K2" s="13"/>
    </row>
    <row r="3" spans="1:13" ht="17.25" customHeight="1">
      <c r="A3" s="29" t="s">
        <v>10</v>
      </c>
      <c r="B3" s="13"/>
      <c r="C3" s="13"/>
      <c r="D3" s="13"/>
      <c r="E3" s="13"/>
      <c r="F3" s="13"/>
      <c r="G3" s="13"/>
      <c r="H3" s="13"/>
      <c r="I3" s="13"/>
      <c r="J3" s="28"/>
      <c r="K3" s="13"/>
    </row>
    <row r="4" spans="1:13" ht="17.25" customHeight="1">
      <c r="A4" s="13"/>
      <c r="B4" s="13"/>
      <c r="C4" s="13"/>
      <c r="D4" s="13"/>
      <c r="E4" s="13"/>
      <c r="F4" s="13"/>
      <c r="G4" s="13"/>
      <c r="H4" s="13"/>
      <c r="I4" s="13"/>
      <c r="J4" s="28"/>
      <c r="K4" s="13"/>
      <c r="L4" s="22"/>
      <c r="M4" s="22"/>
    </row>
    <row r="5" spans="1:13" ht="17.25" customHeight="1">
      <c r="A5" s="29" t="s">
        <v>198</v>
      </c>
      <c r="B5" s="27"/>
      <c r="C5" s="27"/>
      <c r="D5" s="13"/>
      <c r="E5" s="13"/>
      <c r="F5" s="13"/>
      <c r="G5" s="13"/>
      <c r="H5" s="13"/>
      <c r="I5" s="13"/>
      <c r="J5" s="28"/>
      <c r="K5" s="13"/>
      <c r="L5" s="22"/>
      <c r="M5" s="22"/>
    </row>
    <row r="6" spans="1:13" ht="17.25" customHeight="1">
      <c r="A6" s="30" t="s">
        <v>163</v>
      </c>
      <c r="B6" s="31"/>
      <c r="C6" s="31"/>
      <c r="D6" s="15"/>
      <c r="E6" s="15"/>
      <c r="F6" s="15"/>
      <c r="G6" s="15"/>
      <c r="H6" s="15"/>
      <c r="I6" s="15"/>
      <c r="J6" s="32"/>
      <c r="K6" s="15"/>
    </row>
    <row r="7" spans="1:13" ht="17.25" customHeight="1">
      <c r="A7" s="30"/>
      <c r="B7" s="31"/>
      <c r="C7" s="31"/>
      <c r="D7" s="15"/>
      <c r="E7" s="15"/>
      <c r="F7" s="15"/>
      <c r="G7" s="15"/>
      <c r="H7" s="55" t="s">
        <v>45</v>
      </c>
      <c r="J7" s="55" t="s">
        <v>197</v>
      </c>
      <c r="K7" s="15"/>
    </row>
    <row r="8" spans="1:13" ht="17.25" customHeight="1">
      <c r="A8" s="30"/>
      <c r="B8" s="31"/>
      <c r="C8" s="31"/>
      <c r="D8" s="15"/>
      <c r="E8" s="15"/>
      <c r="F8" s="15"/>
      <c r="G8" s="15"/>
      <c r="H8" s="55" t="s">
        <v>46</v>
      </c>
      <c r="I8" s="56"/>
      <c r="J8" s="55" t="s">
        <v>47</v>
      </c>
      <c r="K8" s="15"/>
    </row>
    <row r="9" spans="1:13" ht="17.25" customHeight="1">
      <c r="A9" s="31"/>
      <c r="B9" s="31"/>
      <c r="C9" s="31"/>
      <c r="D9" s="15"/>
      <c r="E9" s="15"/>
      <c r="F9" s="15"/>
      <c r="G9" s="15"/>
      <c r="H9" s="57" t="s">
        <v>162</v>
      </c>
      <c r="J9" s="57" t="s">
        <v>98</v>
      </c>
      <c r="K9" s="22"/>
    </row>
    <row r="10" spans="1:13" s="14" customFormat="1" ht="17.25" customHeight="1">
      <c r="G10" s="56" t="s">
        <v>2</v>
      </c>
      <c r="H10" s="150" t="s">
        <v>15</v>
      </c>
      <c r="I10" s="58"/>
      <c r="J10" s="150" t="s">
        <v>15</v>
      </c>
    </row>
    <row r="11" spans="1:13" ht="17.25" customHeight="1">
      <c r="A11" s="14"/>
      <c r="G11" s="59"/>
      <c r="H11" s="133" t="s">
        <v>130</v>
      </c>
      <c r="I11" s="59"/>
      <c r="J11" s="55" t="s">
        <v>119</v>
      </c>
    </row>
    <row r="12" spans="1:13" ht="17.25" customHeight="1">
      <c r="A12" s="14"/>
      <c r="G12" s="59"/>
      <c r="H12" s="59"/>
      <c r="I12" s="59"/>
      <c r="J12" s="60"/>
    </row>
    <row r="13" spans="1:13" s="12" customFormat="1" ht="17.25" customHeight="1">
      <c r="A13" s="30" t="s">
        <v>40</v>
      </c>
      <c r="B13" s="9"/>
      <c r="C13" s="9"/>
      <c r="D13" s="9"/>
      <c r="E13" s="9"/>
      <c r="F13" s="9"/>
      <c r="G13" s="59"/>
      <c r="H13" s="61"/>
      <c r="I13" s="61"/>
      <c r="J13" s="62"/>
      <c r="K13" s="23"/>
    </row>
    <row r="14" spans="1:13" ht="17.25" customHeight="1">
      <c r="A14" s="63" t="s">
        <v>103</v>
      </c>
      <c r="G14" s="19" t="s">
        <v>59</v>
      </c>
      <c r="H14" s="64">
        <v>547336</v>
      </c>
      <c r="I14" s="64"/>
      <c r="J14" s="64">
        <v>550340</v>
      </c>
      <c r="K14" s="23"/>
      <c r="L14" s="62"/>
      <c r="M14" s="12"/>
    </row>
    <row r="15" spans="1:13" ht="17.25" customHeight="1">
      <c r="A15" s="63" t="s">
        <v>102</v>
      </c>
      <c r="H15" s="64">
        <v>1316</v>
      </c>
      <c r="I15" s="64"/>
      <c r="J15" s="64">
        <v>315</v>
      </c>
      <c r="K15" s="23"/>
      <c r="L15" s="62"/>
      <c r="M15" s="12"/>
    </row>
    <row r="16" spans="1:13" ht="17.25" customHeight="1">
      <c r="A16" s="63" t="s">
        <v>202</v>
      </c>
      <c r="H16" s="64">
        <v>488767</v>
      </c>
      <c r="I16" s="64"/>
      <c r="J16" s="64">
        <v>0</v>
      </c>
      <c r="K16" s="23"/>
      <c r="L16" s="62"/>
      <c r="M16" s="12"/>
    </row>
    <row r="17" spans="1:16" ht="17.25" customHeight="1">
      <c r="A17" s="63" t="s">
        <v>195</v>
      </c>
      <c r="G17" s="19" t="s">
        <v>144</v>
      </c>
      <c r="H17" s="64">
        <v>142238</v>
      </c>
      <c r="I17" s="64"/>
      <c r="J17" s="64">
        <v>0</v>
      </c>
      <c r="K17" s="23"/>
      <c r="L17" s="62"/>
      <c r="M17" s="12"/>
    </row>
    <row r="18" spans="1:16" ht="17.25" customHeight="1">
      <c r="A18" s="63" t="s">
        <v>199</v>
      </c>
      <c r="H18" s="64">
        <v>75</v>
      </c>
      <c r="I18" s="64"/>
      <c r="J18" s="64">
        <v>0</v>
      </c>
      <c r="K18" s="23"/>
      <c r="L18" s="62"/>
      <c r="M18" s="12"/>
    </row>
    <row r="19" spans="1:16" ht="17.25" customHeight="1">
      <c r="A19" s="63"/>
      <c r="H19" s="65">
        <f>SUM(H14:H18)</f>
        <v>1179732</v>
      </c>
      <c r="I19" s="64"/>
      <c r="J19" s="65">
        <f>SUM(J14:J18)</f>
        <v>550655</v>
      </c>
      <c r="K19" s="23"/>
      <c r="L19" s="69"/>
      <c r="M19" s="12"/>
    </row>
    <row r="20" spans="1:16" s="12" customFormat="1" ht="17.25" customHeight="1">
      <c r="A20" s="66"/>
      <c r="B20" s="9"/>
      <c r="C20" s="9"/>
      <c r="D20" s="9"/>
      <c r="E20" s="9"/>
      <c r="F20" s="9"/>
      <c r="G20" s="19"/>
      <c r="H20" s="64"/>
      <c r="I20" s="64"/>
      <c r="J20" s="62"/>
      <c r="K20" s="23"/>
      <c r="L20" s="128"/>
    </row>
    <row r="21" spans="1:16" ht="17.25" customHeight="1">
      <c r="A21" s="30" t="s">
        <v>41</v>
      </c>
      <c r="H21" s="64"/>
      <c r="I21" s="64"/>
      <c r="J21" s="62"/>
      <c r="K21" s="23"/>
      <c r="L21" s="129"/>
      <c r="M21" s="12"/>
    </row>
    <row r="22" spans="1:16" ht="17.25" customHeight="1">
      <c r="A22" s="67" t="s">
        <v>3</v>
      </c>
      <c r="H22" s="68">
        <v>20386</v>
      </c>
      <c r="I22" s="68"/>
      <c r="J22" s="68">
        <v>41118</v>
      </c>
      <c r="K22" s="23"/>
      <c r="L22" s="62"/>
      <c r="M22" s="12"/>
      <c r="N22" s="21"/>
      <c r="O22" s="21"/>
      <c r="P22" s="21"/>
    </row>
    <row r="23" spans="1:16" s="12" customFormat="1" ht="17.25" customHeight="1">
      <c r="A23" s="67" t="s">
        <v>137</v>
      </c>
      <c r="B23" s="9"/>
      <c r="C23" s="9"/>
      <c r="D23" s="9"/>
      <c r="E23" s="9"/>
      <c r="F23" s="9"/>
      <c r="G23" s="19" t="s">
        <v>50</v>
      </c>
      <c r="H23" s="68">
        <v>179266</v>
      </c>
      <c r="I23" s="68"/>
      <c r="J23" s="68">
        <v>132160</v>
      </c>
      <c r="K23" s="24"/>
      <c r="L23" s="130"/>
      <c r="N23" s="54"/>
      <c r="O23" s="54"/>
      <c r="P23" s="112"/>
    </row>
    <row r="24" spans="1:16" s="12" customFormat="1" ht="17.25" customHeight="1">
      <c r="A24" s="67" t="s">
        <v>104</v>
      </c>
      <c r="B24" s="9"/>
      <c r="C24" s="9"/>
      <c r="D24" s="9"/>
      <c r="E24" s="9"/>
      <c r="F24" s="9"/>
      <c r="G24" s="19"/>
      <c r="H24" s="68">
        <v>252</v>
      </c>
      <c r="I24" s="68"/>
      <c r="J24" s="68">
        <v>378</v>
      </c>
      <c r="K24" s="24"/>
      <c r="L24" s="130"/>
      <c r="N24" s="54"/>
      <c r="O24" s="54"/>
      <c r="P24" s="112"/>
    </row>
    <row r="25" spans="1:16" ht="17.25" customHeight="1">
      <c r="A25" s="67" t="s">
        <v>53</v>
      </c>
      <c r="H25" s="68">
        <v>62917</v>
      </c>
      <c r="I25" s="68"/>
      <c r="J25" s="68">
        <v>24940</v>
      </c>
      <c r="K25" s="23"/>
      <c r="L25" s="69"/>
      <c r="M25" s="12"/>
      <c r="N25" s="21"/>
      <c r="O25" s="21"/>
      <c r="P25" s="113"/>
    </row>
    <row r="26" spans="1:16" s="12" customFormat="1" ht="17.25" customHeight="1">
      <c r="A26" s="66"/>
      <c r="B26" s="9"/>
      <c r="C26" s="9"/>
      <c r="D26" s="9"/>
      <c r="E26" s="9"/>
      <c r="F26" s="9"/>
      <c r="G26" s="19"/>
      <c r="H26" s="125">
        <f>SUM(H22:H25)</f>
        <v>262821</v>
      </c>
      <c r="I26" s="64"/>
      <c r="J26" s="125">
        <f>SUM(J22:J25)</f>
        <v>198596</v>
      </c>
      <c r="K26" s="23"/>
      <c r="L26" s="131"/>
      <c r="N26" s="54"/>
      <c r="O26" s="54"/>
      <c r="P26" s="112"/>
    </row>
    <row r="27" spans="1:16" s="12" customFormat="1" ht="9.75" customHeight="1">
      <c r="A27" s="66"/>
      <c r="B27" s="9"/>
      <c r="C27" s="9"/>
      <c r="D27" s="9"/>
      <c r="E27" s="9"/>
      <c r="F27" s="9"/>
      <c r="G27" s="19"/>
      <c r="H27" s="69"/>
      <c r="I27" s="64"/>
      <c r="J27" s="69"/>
      <c r="K27" s="23"/>
      <c r="L27" s="128"/>
      <c r="N27" s="54"/>
      <c r="O27" s="54"/>
      <c r="P27" s="112"/>
    </row>
    <row r="28" spans="1:16" s="12" customFormat="1" ht="17.25" customHeight="1">
      <c r="A28" s="66" t="s">
        <v>86</v>
      </c>
      <c r="B28" s="9"/>
      <c r="C28" s="9"/>
      <c r="D28" s="9"/>
      <c r="E28" s="9"/>
      <c r="F28" s="9"/>
      <c r="G28" s="19" t="s">
        <v>218</v>
      </c>
      <c r="H28" s="69">
        <v>0</v>
      </c>
      <c r="I28" s="64"/>
      <c r="J28" s="69">
        <v>379996</v>
      </c>
      <c r="K28" s="23"/>
      <c r="L28" s="130"/>
      <c r="N28" s="54"/>
      <c r="O28" s="54"/>
      <c r="P28" s="112"/>
    </row>
    <row r="29" spans="1:16" s="12" customFormat="1" ht="9.75" customHeight="1">
      <c r="A29" s="66"/>
      <c r="B29" s="9"/>
      <c r="C29" s="9"/>
      <c r="D29" s="9"/>
      <c r="E29" s="9"/>
      <c r="F29" s="9"/>
      <c r="G29" s="19"/>
      <c r="H29" s="69"/>
      <c r="I29" s="64"/>
      <c r="J29" s="69"/>
      <c r="K29" s="23"/>
      <c r="L29" s="128"/>
      <c r="N29" s="54"/>
      <c r="O29" s="54"/>
      <c r="P29" s="112"/>
    </row>
    <row r="30" spans="1:16" s="12" customFormat="1" ht="17.25" customHeight="1" thickBot="1">
      <c r="A30" s="30" t="s">
        <v>68</v>
      </c>
      <c r="C30" s="9"/>
      <c r="D30" s="9"/>
      <c r="E30" s="9"/>
      <c r="F30" s="9"/>
      <c r="G30" s="19"/>
      <c r="H30" s="119">
        <f>+H19+H26+H28</f>
        <v>1442553</v>
      </c>
      <c r="I30" s="64"/>
      <c r="J30" s="119">
        <f>+J19+J26+J28</f>
        <v>1129247</v>
      </c>
      <c r="K30" s="23"/>
      <c r="L30" s="128"/>
      <c r="N30" s="54"/>
      <c r="O30" s="54"/>
      <c r="P30" s="112"/>
    </row>
    <row r="31" spans="1:16" s="12" customFormat="1" ht="17.25" customHeight="1">
      <c r="A31" s="66"/>
      <c r="B31" s="9"/>
      <c r="C31" s="9"/>
      <c r="D31" s="9"/>
      <c r="E31" s="9"/>
      <c r="F31" s="9"/>
      <c r="G31" s="19"/>
      <c r="H31" s="69"/>
      <c r="I31" s="64"/>
      <c r="J31" s="69"/>
      <c r="K31" s="23"/>
      <c r="N31" s="54"/>
      <c r="O31" s="54"/>
      <c r="P31" s="114"/>
    </row>
    <row r="32" spans="1:16" ht="17.25" customHeight="1">
      <c r="A32" s="66"/>
      <c r="H32" s="64"/>
      <c r="I32" s="64"/>
      <c r="J32" s="62"/>
      <c r="K32" s="23"/>
      <c r="M32" s="12"/>
    </row>
    <row r="33" spans="1:13" ht="17.25" customHeight="1">
      <c r="A33" s="71" t="s">
        <v>69</v>
      </c>
      <c r="H33" s="64"/>
      <c r="I33" s="64"/>
      <c r="J33" s="62"/>
      <c r="K33" s="23"/>
      <c r="M33" s="12"/>
    </row>
    <row r="34" spans="1:13" ht="10.5" customHeight="1">
      <c r="A34" s="71"/>
      <c r="H34" s="64"/>
      <c r="I34" s="64"/>
      <c r="J34" s="62"/>
      <c r="K34" s="23"/>
      <c r="M34" s="12"/>
    </row>
    <row r="35" spans="1:13" ht="17.25" customHeight="1">
      <c r="A35" s="67" t="s">
        <v>1</v>
      </c>
      <c r="H35" s="64">
        <v>108453</v>
      </c>
      <c r="I35" s="64"/>
      <c r="J35" s="64">
        <v>85178</v>
      </c>
      <c r="K35" s="23"/>
      <c r="M35" s="12"/>
    </row>
    <row r="36" spans="1:13" ht="17.25" customHeight="1">
      <c r="A36" s="63" t="s">
        <v>17</v>
      </c>
      <c r="B36" s="15"/>
      <c r="C36" s="15"/>
      <c r="D36" s="15"/>
      <c r="E36" s="15"/>
      <c r="F36" s="15"/>
      <c r="G36" s="15"/>
      <c r="H36" s="69">
        <v>486025</v>
      </c>
      <c r="I36" s="72"/>
      <c r="J36" s="69">
        <v>198268</v>
      </c>
      <c r="K36" s="23"/>
      <c r="M36" s="12"/>
    </row>
    <row r="37" spans="1:13" ht="17.25" customHeight="1">
      <c r="A37" s="63" t="s">
        <v>60</v>
      </c>
      <c r="B37" s="15"/>
      <c r="C37" s="15"/>
      <c r="D37" s="15"/>
      <c r="E37" s="15"/>
      <c r="F37" s="15"/>
      <c r="G37" s="15"/>
      <c r="H37" s="108">
        <v>-231</v>
      </c>
      <c r="I37" s="72"/>
      <c r="J37" s="108">
        <v>-231</v>
      </c>
      <c r="K37" s="23"/>
      <c r="M37" s="12"/>
    </row>
    <row r="38" spans="1:13" ht="17.25" customHeight="1">
      <c r="A38" s="63" t="s">
        <v>105</v>
      </c>
      <c r="B38" s="15"/>
      <c r="C38" s="15"/>
      <c r="D38" s="15"/>
      <c r="E38" s="15"/>
      <c r="F38" s="15"/>
      <c r="G38" s="19" t="s">
        <v>224</v>
      </c>
      <c r="H38" s="72">
        <v>285946</v>
      </c>
      <c r="I38" s="72"/>
      <c r="J38" s="72">
        <v>214187</v>
      </c>
      <c r="K38" s="23"/>
      <c r="M38" s="12"/>
    </row>
    <row r="39" spans="1:13" ht="17.25" customHeight="1">
      <c r="A39" s="63" t="s">
        <v>106</v>
      </c>
      <c r="B39" s="15"/>
      <c r="C39" s="15"/>
      <c r="D39" s="15"/>
      <c r="E39" s="15"/>
      <c r="F39" s="15"/>
      <c r="G39" s="15"/>
      <c r="H39" s="108">
        <v>22707</v>
      </c>
      <c r="I39" s="72"/>
      <c r="J39" s="108">
        <v>8267</v>
      </c>
      <c r="K39" s="23"/>
      <c r="M39" s="12"/>
    </row>
    <row r="40" spans="1:13" ht="17.25" customHeight="1">
      <c r="A40" s="9" t="s">
        <v>107</v>
      </c>
      <c r="G40" s="9"/>
      <c r="H40" s="162">
        <v>0</v>
      </c>
      <c r="I40" s="9"/>
      <c r="J40" s="105">
        <v>-23244</v>
      </c>
      <c r="K40" s="23"/>
      <c r="M40" s="12"/>
    </row>
    <row r="41" spans="1:13" ht="17.25" customHeight="1">
      <c r="A41" s="111" t="s">
        <v>108</v>
      </c>
      <c r="H41" s="69">
        <f>SUM(H35:H40)</f>
        <v>902900</v>
      </c>
      <c r="I41" s="64"/>
      <c r="J41" s="69">
        <f>SUM(J35:J40)</f>
        <v>482425</v>
      </c>
      <c r="K41" s="23"/>
      <c r="M41" s="12"/>
    </row>
    <row r="42" spans="1:13" ht="11.25" customHeight="1">
      <c r="A42" s="111"/>
      <c r="H42" s="69"/>
      <c r="I42" s="64"/>
      <c r="J42" s="69"/>
      <c r="K42" s="23"/>
      <c r="M42" s="12"/>
    </row>
    <row r="43" spans="1:13" ht="17.25" customHeight="1">
      <c r="A43" s="111" t="s">
        <v>101</v>
      </c>
      <c r="H43" s="69">
        <v>100404</v>
      </c>
      <c r="I43" s="64"/>
      <c r="J43" s="69">
        <v>82230</v>
      </c>
      <c r="K43" s="23"/>
      <c r="M43" s="12"/>
    </row>
    <row r="44" spans="1:13" ht="11.25" customHeight="1">
      <c r="A44" s="63"/>
      <c r="H44" s="69"/>
      <c r="I44" s="64"/>
      <c r="J44" s="69"/>
      <c r="K44" s="23"/>
      <c r="M44" s="12"/>
    </row>
    <row r="45" spans="1:13" ht="17.25" customHeight="1" thickBot="1">
      <c r="A45" s="111" t="s">
        <v>109</v>
      </c>
      <c r="H45" s="70">
        <f>+H41+H43</f>
        <v>1003304</v>
      </c>
      <c r="I45" s="64"/>
      <c r="J45" s="70">
        <f>+J41+J43</f>
        <v>564655</v>
      </c>
      <c r="K45" s="23"/>
      <c r="M45" s="12"/>
    </row>
    <row r="46" spans="1:13" ht="17.25" customHeight="1" thickTop="1">
      <c r="A46" s="110"/>
      <c r="B46" s="21"/>
      <c r="C46" s="21"/>
      <c r="D46" s="21"/>
      <c r="E46" s="21"/>
      <c r="F46" s="21"/>
      <c r="G46" s="60"/>
      <c r="H46" s="69"/>
      <c r="I46" s="68"/>
      <c r="J46" s="69"/>
      <c r="K46" s="23"/>
      <c r="M46" s="12"/>
    </row>
    <row r="47" spans="1:13" s="12" customFormat="1" ht="17.25" customHeight="1">
      <c r="A47" s="29" t="s">
        <v>42</v>
      </c>
      <c r="B47" s="9"/>
      <c r="C47" s="9"/>
      <c r="D47" s="9"/>
      <c r="E47" s="9"/>
      <c r="F47" s="9"/>
      <c r="G47" s="19"/>
      <c r="H47" s="62"/>
      <c r="I47" s="64"/>
      <c r="J47" s="62"/>
      <c r="K47" s="23"/>
    </row>
    <row r="48" spans="1:13" s="12" customFormat="1" ht="17.25" customHeight="1">
      <c r="A48" s="67" t="s">
        <v>35</v>
      </c>
      <c r="B48" s="9"/>
      <c r="C48" s="9"/>
      <c r="D48" s="9"/>
      <c r="E48" s="9"/>
      <c r="F48" s="9"/>
      <c r="G48" s="19" t="s">
        <v>143</v>
      </c>
      <c r="H48" s="62">
        <v>272023</v>
      </c>
      <c r="I48" s="64"/>
      <c r="J48" s="62">
        <v>264709</v>
      </c>
      <c r="K48" s="23"/>
      <c r="L48" s="130"/>
    </row>
    <row r="49" spans="1:13" s="12" customFormat="1" ht="17.25" customHeight="1">
      <c r="A49" s="67" t="s">
        <v>196</v>
      </c>
      <c r="B49" s="9"/>
      <c r="C49" s="9"/>
      <c r="D49" s="9"/>
      <c r="E49" s="9"/>
      <c r="F49" s="9"/>
      <c r="G49" s="19"/>
      <c r="H49" s="62">
        <v>1443</v>
      </c>
      <c r="I49" s="64"/>
      <c r="J49" s="62">
        <v>0</v>
      </c>
      <c r="K49" s="23"/>
      <c r="L49" s="130"/>
    </row>
    <row r="50" spans="1:13" s="12" customFormat="1" ht="17.25" customHeight="1">
      <c r="A50" s="9"/>
      <c r="B50" s="9"/>
      <c r="C50" s="9"/>
      <c r="D50" s="9"/>
      <c r="E50" s="9"/>
      <c r="F50" s="9"/>
      <c r="G50" s="19"/>
      <c r="H50" s="65">
        <f>SUM(H48:H49)</f>
        <v>273466</v>
      </c>
      <c r="I50" s="64"/>
      <c r="J50" s="65">
        <f>SUM(J48:J49)</f>
        <v>264709</v>
      </c>
      <c r="K50" s="23"/>
      <c r="L50" s="131"/>
    </row>
    <row r="51" spans="1:13" ht="17.25" customHeight="1">
      <c r="A51" s="110"/>
      <c r="B51" s="21"/>
      <c r="C51" s="21"/>
      <c r="D51" s="21"/>
      <c r="E51" s="21"/>
      <c r="F51" s="21"/>
      <c r="G51" s="60"/>
      <c r="H51" s="69"/>
      <c r="I51" s="68"/>
      <c r="J51" s="69"/>
      <c r="K51" s="23"/>
      <c r="L51" s="62"/>
      <c r="M51" s="12"/>
    </row>
    <row r="52" spans="1:13" s="12" customFormat="1" ht="17.25" customHeight="1">
      <c r="A52" s="30" t="s">
        <v>43</v>
      </c>
      <c r="B52" s="9"/>
      <c r="C52" s="9"/>
      <c r="D52" s="9"/>
      <c r="E52" s="9"/>
      <c r="F52" s="9"/>
      <c r="G52" s="19"/>
      <c r="H52" s="64"/>
      <c r="I52" s="64"/>
      <c r="J52" s="64"/>
      <c r="K52" s="23"/>
      <c r="L52" s="130"/>
    </row>
    <row r="53" spans="1:13" s="12" customFormat="1" ht="17.25" customHeight="1">
      <c r="A53" s="67" t="s">
        <v>4</v>
      </c>
      <c r="B53" s="9"/>
      <c r="C53" s="9"/>
      <c r="D53" s="9"/>
      <c r="E53" s="9"/>
      <c r="F53" s="9"/>
      <c r="G53" s="19"/>
      <c r="H53" s="68">
        <v>543</v>
      </c>
      <c r="I53" s="68"/>
      <c r="J53" s="68">
        <v>2509</v>
      </c>
      <c r="K53" s="23"/>
      <c r="L53" s="130"/>
    </row>
    <row r="54" spans="1:13" s="12" customFormat="1" ht="17.25" customHeight="1">
      <c r="A54" s="67" t="s">
        <v>16</v>
      </c>
      <c r="B54" s="9"/>
      <c r="C54" s="9"/>
      <c r="D54" s="9"/>
      <c r="E54" s="9"/>
      <c r="F54" s="9"/>
      <c r="G54" s="19" t="s">
        <v>225</v>
      </c>
      <c r="H54" s="68">
        <v>83188</v>
      </c>
      <c r="I54" s="68"/>
      <c r="J54" s="68">
        <v>70609</v>
      </c>
      <c r="K54" s="23"/>
      <c r="L54" s="130"/>
    </row>
    <row r="55" spans="1:13" s="12" customFormat="1" ht="17.25" customHeight="1">
      <c r="A55" s="67" t="s">
        <v>35</v>
      </c>
      <c r="B55" s="9"/>
      <c r="C55" s="9"/>
      <c r="D55" s="9"/>
      <c r="E55" s="9"/>
      <c r="F55" s="9"/>
      <c r="G55" s="19" t="s">
        <v>143</v>
      </c>
      <c r="H55" s="68">
        <v>82012</v>
      </c>
      <c r="I55" s="68"/>
      <c r="J55" s="68">
        <v>77905</v>
      </c>
      <c r="K55" s="23"/>
      <c r="L55" s="130"/>
    </row>
    <row r="56" spans="1:13" s="12" customFormat="1" ht="17.25" customHeight="1">
      <c r="A56" s="67" t="s">
        <v>110</v>
      </c>
      <c r="B56" s="9"/>
      <c r="C56" s="9"/>
      <c r="D56" s="9"/>
      <c r="E56" s="9"/>
      <c r="F56" s="9"/>
      <c r="G56" s="19"/>
      <c r="H56" s="68">
        <v>40</v>
      </c>
      <c r="I56" s="68"/>
      <c r="J56" s="68">
        <v>20</v>
      </c>
      <c r="K56" s="23"/>
      <c r="L56" s="131"/>
    </row>
    <row r="57" spans="1:13" s="12" customFormat="1" ht="17.25" customHeight="1">
      <c r="A57" s="66"/>
      <c r="B57" s="9"/>
      <c r="C57" s="9"/>
      <c r="D57" s="9"/>
      <c r="E57" s="9"/>
      <c r="F57" s="9"/>
      <c r="G57" s="19"/>
      <c r="H57" s="125">
        <f>SUM(H53:H56)</f>
        <v>165783</v>
      </c>
      <c r="I57" s="68"/>
      <c r="J57" s="125">
        <f>SUM(J53:J56)</f>
        <v>151043</v>
      </c>
      <c r="K57" s="23"/>
      <c r="L57" s="131"/>
    </row>
    <row r="58" spans="1:13" s="12" customFormat="1" ht="17.25" customHeight="1">
      <c r="A58" s="66" t="s">
        <v>111</v>
      </c>
      <c r="B58" s="9"/>
      <c r="C58" s="9"/>
      <c r="D58" s="9"/>
      <c r="E58" s="9"/>
      <c r="F58" s="9"/>
      <c r="G58" s="19" t="s">
        <v>218</v>
      </c>
      <c r="H58" s="69">
        <v>0</v>
      </c>
      <c r="I58" s="68"/>
      <c r="J58" s="69">
        <v>148840</v>
      </c>
      <c r="K58" s="23"/>
      <c r="L58" s="130"/>
    </row>
    <row r="59" spans="1:13" ht="4.5" customHeight="1">
      <c r="A59" s="126"/>
      <c r="B59" s="21"/>
      <c r="C59" s="21"/>
      <c r="D59" s="21"/>
      <c r="E59" s="21"/>
      <c r="F59" s="21"/>
      <c r="G59" s="60"/>
      <c r="H59" s="127"/>
      <c r="I59" s="68"/>
      <c r="J59" s="127"/>
      <c r="K59" s="23"/>
      <c r="L59" s="69"/>
      <c r="M59" s="12"/>
    </row>
    <row r="60" spans="1:13" ht="17.25" customHeight="1">
      <c r="A60" s="126"/>
      <c r="B60" s="21"/>
      <c r="C60" s="21"/>
      <c r="D60" s="21"/>
      <c r="E60" s="21"/>
      <c r="F60" s="21"/>
      <c r="G60" s="60"/>
      <c r="H60" s="69">
        <f>+H57+H58</f>
        <v>165783</v>
      </c>
      <c r="I60" s="68"/>
      <c r="J60" s="69">
        <f>+J57+J58</f>
        <v>299883</v>
      </c>
      <c r="K60" s="23"/>
      <c r="L60" s="69"/>
      <c r="M60" s="12"/>
    </row>
    <row r="61" spans="1:13" ht="12" customHeight="1">
      <c r="A61" s="126"/>
      <c r="B61" s="21"/>
      <c r="C61" s="21"/>
      <c r="D61" s="21"/>
      <c r="E61" s="21"/>
      <c r="F61" s="21"/>
      <c r="G61" s="60"/>
      <c r="H61" s="69"/>
      <c r="I61" s="68"/>
      <c r="J61" s="69"/>
      <c r="K61" s="23"/>
      <c r="L61" s="62"/>
      <c r="M61" s="12"/>
    </row>
    <row r="62" spans="1:13" ht="17.25" customHeight="1">
      <c r="A62" s="29" t="s">
        <v>112</v>
      </c>
      <c r="B62" s="21"/>
      <c r="C62" s="21"/>
      <c r="D62" s="21"/>
      <c r="E62" s="21"/>
      <c r="F62" s="21"/>
      <c r="G62" s="60"/>
      <c r="H62" s="69">
        <f>+H50+H57+H58</f>
        <v>439249</v>
      </c>
      <c r="I62" s="68"/>
      <c r="J62" s="69">
        <f>+J50+J57+J58</f>
        <v>564592</v>
      </c>
      <c r="K62" s="23"/>
      <c r="L62" s="62"/>
      <c r="M62" s="12"/>
    </row>
    <row r="63" spans="1:13" ht="17.25" customHeight="1" thickBot="1">
      <c r="A63" s="110" t="s">
        <v>70</v>
      </c>
      <c r="B63" s="21"/>
      <c r="C63" s="21"/>
      <c r="D63" s="21"/>
      <c r="E63" s="21"/>
      <c r="F63" s="21"/>
      <c r="G63" s="60"/>
      <c r="H63" s="70">
        <f>+H45+H62</f>
        <v>1442553</v>
      </c>
      <c r="I63" s="68"/>
      <c r="J63" s="70">
        <f>+J45+J62</f>
        <v>1129247</v>
      </c>
      <c r="K63" s="23"/>
      <c r="L63" s="62"/>
      <c r="M63" s="12"/>
    </row>
    <row r="64" spans="1:13" ht="17.25" customHeight="1" thickTop="1">
      <c r="A64" s="110"/>
      <c r="B64" s="21"/>
      <c r="C64" s="21"/>
      <c r="D64" s="21"/>
      <c r="E64" s="21"/>
      <c r="F64" s="21"/>
      <c r="G64" s="60"/>
      <c r="H64" s="69"/>
      <c r="I64" s="68"/>
      <c r="J64" s="69"/>
      <c r="K64" s="23"/>
      <c r="M64" s="12"/>
    </row>
    <row r="65" spans="1:13" ht="17.25" customHeight="1">
      <c r="A65" s="66"/>
      <c r="H65" s="69"/>
      <c r="I65" s="68"/>
      <c r="J65" s="69"/>
      <c r="K65" s="23"/>
      <c r="M65" s="12"/>
    </row>
    <row r="66" spans="1:13">
      <c r="A66" s="9" t="s">
        <v>44</v>
      </c>
      <c r="H66" s="9"/>
      <c r="I66" s="9"/>
      <c r="J66" s="9"/>
      <c r="K66" s="20"/>
      <c r="M66" s="12"/>
    </row>
    <row r="67" spans="1:13" ht="19.5" customHeight="1">
      <c r="A67" s="9" t="s">
        <v>71</v>
      </c>
      <c r="H67" s="99">
        <v>0.83</v>
      </c>
      <c r="I67" s="64"/>
      <c r="J67" s="99">
        <v>0.56000000000000005</v>
      </c>
      <c r="K67" s="67"/>
      <c r="M67" s="12"/>
    </row>
    <row r="68" spans="1:13" ht="10.5" customHeight="1">
      <c r="H68" s="99"/>
      <c r="I68" s="64"/>
      <c r="J68" s="99"/>
      <c r="M68" s="12"/>
    </row>
    <row r="69" spans="1:13" ht="21" customHeight="1">
      <c r="A69" s="200"/>
      <c r="B69" s="200"/>
      <c r="C69" s="200"/>
      <c r="D69" s="200"/>
      <c r="E69" s="200"/>
      <c r="F69" s="200"/>
      <c r="G69" s="200"/>
      <c r="H69" s="200"/>
      <c r="I69" s="200"/>
      <c r="J69" s="200"/>
      <c r="K69" s="200"/>
      <c r="M69" s="12"/>
    </row>
    <row r="70" spans="1:13" ht="39.75" customHeight="1">
      <c r="A70" s="201" t="s">
        <v>96</v>
      </c>
      <c r="B70" s="201"/>
      <c r="C70" s="201"/>
      <c r="D70" s="201"/>
      <c r="E70" s="201"/>
      <c r="F70" s="201"/>
      <c r="G70" s="201"/>
      <c r="H70" s="201"/>
      <c r="I70" s="201"/>
      <c r="J70" s="201"/>
      <c r="K70" s="201"/>
      <c r="M70" s="12"/>
    </row>
    <row r="71" spans="1:13" ht="15.75" hidden="1" customHeight="1">
      <c r="A71" s="201"/>
      <c r="B71" s="201"/>
      <c r="C71" s="201"/>
      <c r="D71" s="201"/>
      <c r="E71" s="201"/>
      <c r="F71" s="201"/>
      <c r="G71" s="201"/>
      <c r="H71" s="201"/>
      <c r="I71" s="201"/>
      <c r="J71" s="201"/>
      <c r="K71" s="201"/>
      <c r="M71" s="12"/>
    </row>
    <row r="72" spans="1:13">
      <c r="C72" s="25"/>
    </row>
    <row r="73" spans="1:13" hidden="1">
      <c r="H73" s="136">
        <f>+H30-H63</f>
        <v>0</v>
      </c>
      <c r="J73" s="136">
        <f>+J30-J63</f>
        <v>0</v>
      </c>
    </row>
    <row r="74" spans="1:13">
      <c r="H74" s="163"/>
      <c r="J74" s="163"/>
    </row>
  </sheetData>
  <customSheetViews>
    <customSheetView guid="{F62C9C0A-9181-4C97-9EF4-959239371403}" scale="70" showPageBreaks="1" printArea="1" view="pageBreakPreview" showRuler="0" topLeftCell="A28">
      <selection activeCell="H31" sqref="H31"/>
      <rowBreaks count="1" manualBreakCount="1">
        <brk id="37" max="9" man="1"/>
      </rowBreaks>
      <pageMargins left="1" right="1" top="0.98425196850393704" bottom="0.74803149606299213" header="0.51181102362204722" footer="0.51181102362204722"/>
      <pageSetup paperSize="9" orientation="portrait" useFirstPageNumber="1" r:id="rId1"/>
      <headerFooter alignWithMargins="0"/>
    </customSheetView>
    <customSheetView guid="{A3CE3D8A-66EA-4635-B9AF-660E6A501EEC}" scale="70" showPageBreaks="1" printArea="1" hiddenRows="1" view="pageBreakPreview" showRuler="0">
      <selection activeCell="H1" sqref="H1"/>
      <rowBreaks count="1" manualBreakCount="1">
        <brk id="37" max="9" man="1"/>
      </rowBreaks>
      <pageMargins left="1" right="1" top="0.98425196850393704" bottom="0.74803149606299213" header="0.51181102362204722" footer="0.51181102362204722"/>
      <pageSetup paperSize="9" orientation="portrait" useFirstPageNumber="1" r:id="rId2"/>
      <headerFooter alignWithMargins="0"/>
    </customSheetView>
  </customSheetViews>
  <mergeCells count="2">
    <mergeCell ref="A69:K69"/>
    <mergeCell ref="A70:K71"/>
  </mergeCells>
  <phoneticPr fontId="0" type="noConversion"/>
  <printOptions horizontalCentered="1"/>
  <pageMargins left="0" right="0" top="0.5" bottom="0.5" header="0.511811023622047" footer="0.511811023622047"/>
  <pageSetup paperSize="9" scale="72" orientation="portrait" useFirstPageNumber="1" r:id="rId3"/>
  <headerFooter alignWithMargins="0"/>
  <rowBreaks count="1" manualBreakCount="1">
    <brk id="32"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81"/>
  <sheetViews>
    <sheetView zoomScale="90" zoomScaleNormal="90" zoomScaleSheetLayoutView="70" workbookViewId="0">
      <selection activeCell="L61" sqref="L61"/>
    </sheetView>
  </sheetViews>
  <sheetFormatPr defaultColWidth="9" defaultRowHeight="15.75"/>
  <cols>
    <col min="1" max="1" width="14.25" style="1" customWidth="1"/>
    <col min="2" max="2" width="23.625" style="1" customWidth="1"/>
    <col min="3" max="3" width="10" style="5" customWidth="1"/>
    <col min="4" max="7" width="12.625" style="6" customWidth="1"/>
    <col min="8" max="8" width="14.625" style="6" customWidth="1"/>
    <col min="9" max="9" width="12.625" style="6" customWidth="1"/>
    <col min="10" max="10" width="12.625" style="1" customWidth="1"/>
    <col min="11" max="11" width="16.25" style="1" bestFit="1" customWidth="1"/>
    <col min="12" max="12" width="12.625" style="1" customWidth="1"/>
    <col min="13" max="16384" width="9" style="1"/>
  </cols>
  <sheetData>
    <row r="1" spans="1:15" ht="17.25" customHeight="1">
      <c r="A1" s="73" t="s">
        <v>14</v>
      </c>
      <c r="B1" s="74"/>
      <c r="C1" s="74"/>
      <c r="D1" s="75"/>
      <c r="E1" s="75"/>
      <c r="F1" s="75"/>
      <c r="G1" s="75"/>
      <c r="H1" s="75"/>
      <c r="I1" s="75"/>
      <c r="J1" s="76"/>
    </row>
    <row r="2" spans="1:15" ht="17.25" customHeight="1">
      <c r="A2" s="8" t="s">
        <v>29</v>
      </c>
      <c r="B2" s="74"/>
      <c r="C2" s="74"/>
      <c r="D2" s="75"/>
      <c r="E2" s="75"/>
      <c r="F2" s="75"/>
      <c r="G2" s="75"/>
      <c r="H2" s="10"/>
      <c r="I2" s="88"/>
      <c r="J2" s="88"/>
      <c r="K2" s="88"/>
      <c r="L2" s="10"/>
      <c r="M2" s="10"/>
      <c r="N2" s="122"/>
      <c r="O2" s="123"/>
    </row>
    <row r="3" spans="1:15" ht="17.25" customHeight="1">
      <c r="A3" s="77" t="s">
        <v>10</v>
      </c>
      <c r="B3" s="76"/>
      <c r="C3" s="76"/>
      <c r="D3" s="75"/>
      <c r="E3" s="75"/>
      <c r="F3" s="75"/>
      <c r="G3" s="75"/>
      <c r="H3" s="10"/>
      <c r="I3" s="88"/>
      <c r="J3" s="88"/>
      <c r="K3" s="88"/>
      <c r="L3" s="10"/>
      <c r="M3" s="10"/>
      <c r="N3" s="122"/>
      <c r="O3" s="4"/>
    </row>
    <row r="4" spans="1:15" ht="17.25" customHeight="1">
      <c r="A4" s="76"/>
      <c r="B4" s="76"/>
      <c r="C4" s="76"/>
      <c r="D4" s="75"/>
      <c r="E4" s="75"/>
      <c r="F4" s="75"/>
      <c r="G4" s="75"/>
      <c r="H4" s="10"/>
      <c r="I4" s="10"/>
      <c r="J4" s="10"/>
      <c r="K4" s="10"/>
      <c r="L4" s="10"/>
      <c r="M4" s="10"/>
      <c r="N4" s="122"/>
      <c r="O4" s="123"/>
    </row>
    <row r="5" spans="1:15" ht="17.25" customHeight="1">
      <c r="A5" s="77" t="s">
        <v>64</v>
      </c>
      <c r="B5" s="74"/>
      <c r="C5" s="76"/>
      <c r="D5" s="75"/>
      <c r="E5" s="75"/>
      <c r="F5" s="75"/>
      <c r="G5" s="75"/>
      <c r="H5" s="10"/>
      <c r="I5" s="10"/>
      <c r="J5" s="10"/>
      <c r="K5" s="10"/>
      <c r="L5" s="10"/>
      <c r="M5" s="10"/>
      <c r="N5" s="124"/>
      <c r="O5" s="124"/>
    </row>
    <row r="6" spans="1:15" ht="17.25" customHeight="1">
      <c r="A6" s="78" t="s">
        <v>164</v>
      </c>
      <c r="B6" s="74"/>
      <c r="C6" s="76"/>
      <c r="D6" s="75"/>
      <c r="E6" s="75"/>
      <c r="F6" s="75"/>
      <c r="G6" s="75"/>
      <c r="H6" s="75"/>
      <c r="I6" s="75"/>
      <c r="J6" s="76"/>
    </row>
    <row r="7" spans="1:15" ht="17.25" customHeight="1">
      <c r="A7" s="78"/>
      <c r="B7" s="79"/>
      <c r="C7" s="2"/>
      <c r="D7" s="80"/>
      <c r="E7" s="80"/>
      <c r="F7" s="80"/>
      <c r="G7" s="80"/>
      <c r="H7" s="80"/>
      <c r="I7" s="80"/>
      <c r="J7" s="2"/>
    </row>
    <row r="8" spans="1:15" ht="17.25" customHeight="1">
      <c r="A8" s="78"/>
      <c r="B8" s="79"/>
      <c r="C8" s="2"/>
      <c r="D8" s="81"/>
      <c r="E8" s="82"/>
      <c r="F8" s="82"/>
      <c r="G8" s="82"/>
      <c r="H8" s="82"/>
      <c r="I8" s="82"/>
      <c r="J8" s="5"/>
    </row>
    <row r="9" spans="1:15" ht="17.25" customHeight="1">
      <c r="A9" s="79"/>
      <c r="B9" s="79"/>
      <c r="C9" s="2"/>
      <c r="D9" s="121" t="s">
        <v>129</v>
      </c>
      <c r="E9" s="83"/>
      <c r="F9" s="83"/>
      <c r="G9" s="83"/>
      <c r="H9" s="83"/>
      <c r="I9" s="83"/>
      <c r="J9" s="84"/>
      <c r="K9" s="85" t="s">
        <v>122</v>
      </c>
      <c r="L9" s="85" t="s">
        <v>0</v>
      </c>
    </row>
    <row r="10" spans="1:15" ht="17.25" customHeight="1">
      <c r="A10" s="79"/>
      <c r="B10" s="79"/>
      <c r="C10" s="2"/>
      <c r="D10" s="83"/>
      <c r="E10" s="83" t="s">
        <v>62</v>
      </c>
      <c r="F10" s="83"/>
      <c r="G10" s="83"/>
      <c r="H10" s="83"/>
      <c r="I10" s="86" t="s">
        <v>36</v>
      </c>
      <c r="J10" s="86"/>
      <c r="K10" s="85" t="s">
        <v>77</v>
      </c>
      <c r="L10" s="85" t="s">
        <v>38</v>
      </c>
    </row>
    <row r="11" spans="1:15" ht="17.25" customHeight="1">
      <c r="A11" s="79"/>
      <c r="B11" s="79"/>
      <c r="C11" s="2"/>
      <c r="D11" s="83"/>
      <c r="E11" s="83"/>
      <c r="F11" s="83"/>
      <c r="G11" s="83"/>
      <c r="H11" s="83" t="s">
        <v>124</v>
      </c>
      <c r="I11" s="86"/>
      <c r="J11" s="86"/>
      <c r="K11" s="85"/>
      <c r="L11" s="85"/>
    </row>
    <row r="12" spans="1:15" ht="17.25" customHeight="1">
      <c r="A12" s="79"/>
      <c r="B12" s="79"/>
      <c r="C12" s="2"/>
      <c r="D12" s="83"/>
      <c r="E12" s="83"/>
      <c r="F12" s="83"/>
      <c r="G12" s="83"/>
      <c r="H12" s="86" t="s">
        <v>125</v>
      </c>
      <c r="I12" s="86"/>
      <c r="J12" s="86"/>
      <c r="K12" s="85"/>
      <c r="L12" s="85"/>
    </row>
    <row r="13" spans="1:15" ht="17.25" customHeight="1">
      <c r="A13" s="79"/>
      <c r="B13" s="79"/>
      <c r="C13" s="2"/>
      <c r="D13" s="86" t="s">
        <v>12</v>
      </c>
      <c r="E13" s="86" t="s">
        <v>18</v>
      </c>
      <c r="F13" s="86" t="s">
        <v>61</v>
      </c>
      <c r="G13" s="86" t="s">
        <v>54</v>
      </c>
      <c r="H13" s="86" t="s">
        <v>126</v>
      </c>
      <c r="I13" s="86" t="s">
        <v>11</v>
      </c>
      <c r="J13" s="85"/>
    </row>
    <row r="14" spans="1:15" s="8" customFormat="1" ht="17.25" customHeight="1">
      <c r="C14" s="85" t="s">
        <v>2</v>
      </c>
      <c r="D14" s="86" t="s">
        <v>13</v>
      </c>
      <c r="E14" s="86" t="s">
        <v>37</v>
      </c>
      <c r="F14" s="86" t="s">
        <v>121</v>
      </c>
      <c r="G14" s="86" t="s">
        <v>207</v>
      </c>
      <c r="H14" s="86" t="s">
        <v>127</v>
      </c>
      <c r="I14" s="86" t="s">
        <v>120</v>
      </c>
      <c r="J14" s="85" t="s">
        <v>78</v>
      </c>
    </row>
    <row r="15" spans="1:15" s="8" customFormat="1" ht="17.25" customHeight="1">
      <c r="C15" s="87"/>
      <c r="D15" s="86" t="s">
        <v>15</v>
      </c>
      <c r="E15" s="86" t="s">
        <v>15</v>
      </c>
      <c r="F15" s="86" t="s">
        <v>15</v>
      </c>
      <c r="G15" s="86" t="s">
        <v>15</v>
      </c>
      <c r="H15" s="86" t="s">
        <v>15</v>
      </c>
      <c r="I15" s="86" t="s">
        <v>15</v>
      </c>
      <c r="J15" s="86" t="s">
        <v>15</v>
      </c>
      <c r="K15" s="86" t="s">
        <v>15</v>
      </c>
      <c r="L15" s="86" t="s">
        <v>15</v>
      </c>
    </row>
    <row r="16" spans="1:15" s="4" customFormat="1" ht="17.25" customHeight="1">
      <c r="A16" s="9"/>
      <c r="B16" s="9"/>
      <c r="C16" s="59"/>
      <c r="D16" s="24"/>
      <c r="E16" s="24"/>
      <c r="F16" s="24"/>
      <c r="G16" s="24"/>
      <c r="H16" s="24"/>
      <c r="I16" s="24"/>
      <c r="J16" s="24"/>
      <c r="K16" s="49"/>
      <c r="L16" s="12"/>
    </row>
    <row r="17" spans="1:14" s="4" customFormat="1" ht="17.25" customHeight="1">
      <c r="A17" s="14" t="s">
        <v>142</v>
      </c>
      <c r="B17" s="9"/>
      <c r="C17" s="59"/>
      <c r="D17" s="24">
        <v>75388</v>
      </c>
      <c r="E17" s="145">
        <v>144428</v>
      </c>
      <c r="F17" s="145">
        <v>-231</v>
      </c>
      <c r="G17" s="145">
        <v>-12392</v>
      </c>
      <c r="H17" s="145">
        <v>0</v>
      </c>
      <c r="I17" s="24">
        <v>122013</v>
      </c>
      <c r="J17" s="24">
        <f>SUM(D17:I17)</f>
        <v>329206</v>
      </c>
      <c r="K17" s="49">
        <v>58089</v>
      </c>
      <c r="L17" s="146">
        <f>+J17+K17</f>
        <v>387295</v>
      </c>
    </row>
    <row r="18" spans="1:14" s="4" customFormat="1" ht="17.25" customHeight="1">
      <c r="A18" s="14"/>
      <c r="B18" s="9"/>
      <c r="C18" s="59"/>
      <c r="D18" s="24"/>
      <c r="E18" s="145"/>
      <c r="F18" s="145"/>
      <c r="G18" s="145"/>
      <c r="H18" s="145"/>
      <c r="I18" s="24"/>
      <c r="J18" s="24"/>
      <c r="K18" s="49"/>
      <c r="L18" s="12"/>
    </row>
    <row r="19" spans="1:14" s="4" customFormat="1" ht="17.25" customHeight="1">
      <c r="A19" s="14" t="s">
        <v>133</v>
      </c>
      <c r="B19" s="9"/>
      <c r="C19" s="59"/>
      <c r="D19" s="170"/>
      <c r="E19" s="171"/>
      <c r="F19" s="171"/>
      <c r="G19" s="171"/>
      <c r="H19" s="171"/>
      <c r="I19" s="172"/>
      <c r="J19" s="172"/>
      <c r="K19" s="173"/>
      <c r="L19" s="174"/>
    </row>
    <row r="20" spans="1:14" s="4" customFormat="1" ht="17.25" customHeight="1">
      <c r="A20" s="15" t="s">
        <v>165</v>
      </c>
      <c r="B20" s="9"/>
      <c r="C20" s="59"/>
      <c r="D20" s="175">
        <v>0</v>
      </c>
      <c r="E20" s="24">
        <v>0</v>
      </c>
      <c r="F20" s="24">
        <v>0</v>
      </c>
      <c r="G20" s="24">
        <v>0</v>
      </c>
      <c r="H20" s="24">
        <v>0</v>
      </c>
      <c r="I20" s="24">
        <v>92174</v>
      </c>
      <c r="J20" s="24">
        <f>SUM(D20:I20)</f>
        <v>92174</v>
      </c>
      <c r="K20" s="107">
        <v>26652</v>
      </c>
      <c r="L20" s="176">
        <f>+J20+K20</f>
        <v>118826</v>
      </c>
    </row>
    <row r="21" spans="1:14" s="4" customFormat="1" ht="17.25" customHeight="1">
      <c r="A21" s="14" t="s">
        <v>134</v>
      </c>
      <c r="B21" s="9"/>
      <c r="C21" s="59"/>
      <c r="D21" s="175"/>
      <c r="E21" s="24"/>
      <c r="F21" s="24"/>
      <c r="G21" s="24"/>
      <c r="H21" s="24"/>
      <c r="I21" s="24"/>
      <c r="J21" s="24"/>
      <c r="K21" s="107"/>
      <c r="L21" s="176"/>
    </row>
    <row r="22" spans="1:14" s="4" customFormat="1" ht="17.25" customHeight="1">
      <c r="A22" s="15" t="s">
        <v>123</v>
      </c>
      <c r="B22" s="9"/>
      <c r="C22" s="59"/>
      <c r="D22" s="177">
        <v>0</v>
      </c>
      <c r="E22" s="152">
        <v>0</v>
      </c>
      <c r="F22" s="152">
        <v>0</v>
      </c>
      <c r="G22" s="152">
        <v>-6586</v>
      </c>
      <c r="H22" s="152">
        <v>0</v>
      </c>
      <c r="I22" s="152">
        <v>0</v>
      </c>
      <c r="J22" s="152">
        <f>SUM(D22:I22)</f>
        <v>-6586</v>
      </c>
      <c r="K22" s="48">
        <v>-2560</v>
      </c>
      <c r="L22" s="178">
        <f>+J22+K22</f>
        <v>-9146</v>
      </c>
      <c r="N22" s="122"/>
    </row>
    <row r="23" spans="1:14" s="4" customFormat="1" ht="17.25" customHeight="1">
      <c r="A23" s="14" t="s">
        <v>63</v>
      </c>
      <c r="B23" s="9"/>
      <c r="C23" s="59"/>
      <c r="D23" s="24">
        <f t="shared" ref="D23:L23" si="0">SUM(D20:D22)</f>
        <v>0</v>
      </c>
      <c r="E23" s="24">
        <f t="shared" si="0"/>
        <v>0</v>
      </c>
      <c r="F23" s="24">
        <f t="shared" si="0"/>
        <v>0</v>
      </c>
      <c r="G23" s="24">
        <f t="shared" si="0"/>
        <v>-6586</v>
      </c>
      <c r="H23" s="24">
        <f t="shared" si="0"/>
        <v>0</v>
      </c>
      <c r="I23" s="24">
        <f t="shared" si="0"/>
        <v>92174</v>
      </c>
      <c r="J23" s="24">
        <f t="shared" si="0"/>
        <v>85588</v>
      </c>
      <c r="K23" s="24">
        <f t="shared" si="0"/>
        <v>24092</v>
      </c>
      <c r="L23" s="24">
        <f t="shared" si="0"/>
        <v>109680</v>
      </c>
    </row>
    <row r="24" spans="1:14" s="4" customFormat="1" ht="17.25" customHeight="1">
      <c r="A24" s="179" t="s">
        <v>166</v>
      </c>
      <c r="B24" s="9"/>
      <c r="C24" s="59"/>
      <c r="D24" s="24"/>
      <c r="E24" s="24"/>
      <c r="F24" s="24"/>
      <c r="G24" s="24"/>
      <c r="H24" s="24"/>
      <c r="I24" s="24"/>
      <c r="J24" s="24"/>
      <c r="K24" s="49"/>
      <c r="L24" s="146"/>
    </row>
    <row r="25" spans="1:14" s="4" customFormat="1" ht="17.25" customHeight="1">
      <c r="A25" s="179"/>
      <c r="B25" s="9"/>
      <c r="C25" s="59"/>
      <c r="D25" s="24"/>
      <c r="E25" s="24"/>
      <c r="F25" s="24"/>
      <c r="G25" s="24"/>
      <c r="H25" s="24"/>
      <c r="I25" s="24"/>
      <c r="J25" s="24"/>
      <c r="K25" s="49"/>
      <c r="L25" s="146"/>
    </row>
    <row r="26" spans="1:14" s="4" customFormat="1" ht="17.25" customHeight="1">
      <c r="A26" s="180" t="s">
        <v>128</v>
      </c>
      <c r="B26" s="9"/>
      <c r="C26" s="59"/>
      <c r="D26" s="24"/>
      <c r="E26" s="24"/>
      <c r="F26" s="24"/>
      <c r="G26" s="24"/>
      <c r="H26" s="24"/>
      <c r="I26" s="24"/>
      <c r="J26" s="24"/>
      <c r="K26" s="49"/>
      <c r="L26" s="146"/>
    </row>
    <row r="27" spans="1:14" s="4" customFormat="1" ht="17.25" customHeight="1">
      <c r="A27" s="9" t="s">
        <v>136</v>
      </c>
      <c r="B27" s="9"/>
      <c r="C27" s="59"/>
      <c r="D27" s="170">
        <v>9790</v>
      </c>
      <c r="E27" s="172">
        <v>53840</v>
      </c>
      <c r="F27" s="172">
        <v>0</v>
      </c>
      <c r="G27" s="172">
        <v>0</v>
      </c>
      <c r="H27" s="172">
        <v>0</v>
      </c>
      <c r="I27" s="172">
        <v>0</v>
      </c>
      <c r="J27" s="172">
        <f>SUM(D27:I27)</f>
        <v>63630</v>
      </c>
      <c r="K27" s="173">
        <v>0</v>
      </c>
      <c r="L27" s="181">
        <f>+J27+K27</f>
        <v>63630</v>
      </c>
    </row>
    <row r="28" spans="1:14" s="4" customFormat="1" ht="17.25" customHeight="1">
      <c r="A28" s="9" t="s">
        <v>135</v>
      </c>
      <c r="B28" s="9"/>
      <c r="C28" s="59"/>
      <c r="D28" s="175">
        <v>0</v>
      </c>
      <c r="E28" s="24">
        <v>0</v>
      </c>
      <c r="F28" s="24">
        <v>0</v>
      </c>
      <c r="G28" s="24">
        <v>4001</v>
      </c>
      <c r="H28" s="24">
        <v>0</v>
      </c>
      <c r="I28" s="24">
        <v>0</v>
      </c>
      <c r="J28" s="24">
        <f>SUM(D28:I28)</f>
        <v>4001</v>
      </c>
      <c r="K28" s="107">
        <v>0</v>
      </c>
      <c r="L28" s="176">
        <f>+J28+K28</f>
        <v>4001</v>
      </c>
    </row>
    <row r="29" spans="1:14" s="4" customFormat="1" ht="17.25" customHeight="1">
      <c r="A29" s="9" t="s">
        <v>185</v>
      </c>
      <c r="B29" s="9"/>
      <c r="C29" s="59"/>
      <c r="D29" s="175"/>
      <c r="E29" s="24"/>
      <c r="F29" s="24"/>
      <c r="G29" s="24"/>
      <c r="H29" s="24"/>
      <c r="I29" s="24"/>
      <c r="J29" s="24"/>
      <c r="K29" s="107"/>
      <c r="L29" s="176"/>
    </row>
    <row r="30" spans="1:14" s="4" customFormat="1" ht="17.25" customHeight="1">
      <c r="A30" s="9" t="s">
        <v>186</v>
      </c>
      <c r="B30" s="9"/>
      <c r="C30" s="59"/>
      <c r="D30" s="175">
        <v>0</v>
      </c>
      <c r="E30" s="24">
        <v>0</v>
      </c>
      <c r="F30" s="24">
        <v>0</v>
      </c>
      <c r="G30" s="24">
        <v>0</v>
      </c>
      <c r="H30" s="24">
        <v>0</v>
      </c>
      <c r="I30" s="24">
        <v>0</v>
      </c>
      <c r="J30" s="24">
        <f>SUM(D30:I30)</f>
        <v>0</v>
      </c>
      <c r="K30" s="107">
        <v>49</v>
      </c>
      <c r="L30" s="176">
        <f>+J30+K30</f>
        <v>49</v>
      </c>
    </row>
    <row r="31" spans="1:14" s="4" customFormat="1" ht="17.25" customHeight="1">
      <c r="A31" s="9" t="s">
        <v>187</v>
      </c>
      <c r="B31" s="9"/>
      <c r="C31" s="59"/>
      <c r="D31" s="175"/>
      <c r="E31" s="24"/>
      <c r="F31" s="24"/>
      <c r="G31" s="24"/>
      <c r="H31" s="24"/>
      <c r="I31" s="24"/>
      <c r="J31" s="24"/>
      <c r="K31" s="107"/>
      <c r="L31" s="176"/>
    </row>
    <row r="32" spans="1:14" s="4" customFormat="1" ht="17.25" customHeight="1">
      <c r="A32" s="9" t="s">
        <v>188</v>
      </c>
      <c r="B32" s="9"/>
      <c r="C32" s="59"/>
      <c r="D32" s="175">
        <v>0</v>
      </c>
      <c r="E32" s="24">
        <v>0</v>
      </c>
      <c r="F32" s="24">
        <v>0</v>
      </c>
      <c r="G32" s="24">
        <v>23244</v>
      </c>
      <c r="H32" s="24">
        <v>-23244</v>
      </c>
      <c r="I32" s="24">
        <v>0</v>
      </c>
      <c r="J32" s="24">
        <f>SUM(D32:I32)</f>
        <v>0</v>
      </c>
      <c r="K32" s="24">
        <v>0</v>
      </c>
      <c r="L32" s="176">
        <f>+J32+K32</f>
        <v>0</v>
      </c>
    </row>
    <row r="33" spans="1:12" s="4" customFormat="1" ht="17.25" customHeight="1">
      <c r="A33" s="9"/>
      <c r="B33" s="9"/>
      <c r="C33" s="59"/>
      <c r="D33" s="177"/>
      <c r="E33" s="152"/>
      <c r="F33" s="152"/>
      <c r="G33" s="152"/>
      <c r="H33" s="152"/>
      <c r="I33" s="152"/>
      <c r="J33" s="152"/>
      <c r="K33" s="48"/>
      <c r="L33" s="182"/>
    </row>
    <row r="34" spans="1:12" s="4" customFormat="1" ht="17.25" customHeight="1">
      <c r="A34" s="9"/>
      <c r="B34" s="9"/>
      <c r="C34" s="59"/>
      <c r="D34" s="24">
        <f t="shared" ref="D34:L34" si="1">SUM(D27:D32)</f>
        <v>9790</v>
      </c>
      <c r="E34" s="24">
        <f t="shared" si="1"/>
        <v>53840</v>
      </c>
      <c r="F34" s="24">
        <f t="shared" si="1"/>
        <v>0</v>
      </c>
      <c r="G34" s="24">
        <f t="shared" si="1"/>
        <v>27245</v>
      </c>
      <c r="H34" s="24">
        <f t="shared" si="1"/>
        <v>-23244</v>
      </c>
      <c r="I34" s="24">
        <f t="shared" si="1"/>
        <v>0</v>
      </c>
      <c r="J34" s="24">
        <f t="shared" si="1"/>
        <v>67631</v>
      </c>
      <c r="K34" s="24">
        <f t="shared" si="1"/>
        <v>49</v>
      </c>
      <c r="L34" s="24">
        <f t="shared" si="1"/>
        <v>67680</v>
      </c>
    </row>
    <row r="35" spans="1:12" s="4" customFormat="1" ht="17.25" customHeight="1">
      <c r="A35" s="9"/>
      <c r="B35" s="9"/>
      <c r="C35" s="59"/>
      <c r="D35" s="24"/>
      <c r="E35" s="24"/>
      <c r="F35" s="24"/>
      <c r="G35" s="24"/>
      <c r="H35" s="24"/>
      <c r="I35" s="24"/>
      <c r="J35" s="24"/>
      <c r="K35" s="49"/>
      <c r="L35" s="146"/>
    </row>
    <row r="36" spans="1:12" ht="17.25" customHeight="1" thickBot="1">
      <c r="A36" s="14" t="s">
        <v>228</v>
      </c>
      <c r="B36" s="9"/>
      <c r="C36" s="59"/>
      <c r="D36" s="135">
        <f t="shared" ref="D36:L36" si="2">+D17+D23+D34</f>
        <v>85178</v>
      </c>
      <c r="E36" s="135">
        <f t="shared" si="2"/>
        <v>198268</v>
      </c>
      <c r="F36" s="135">
        <f t="shared" si="2"/>
        <v>-231</v>
      </c>
      <c r="G36" s="135">
        <f t="shared" si="2"/>
        <v>8267</v>
      </c>
      <c r="H36" s="135">
        <f t="shared" si="2"/>
        <v>-23244</v>
      </c>
      <c r="I36" s="135">
        <f t="shared" si="2"/>
        <v>214187</v>
      </c>
      <c r="J36" s="135">
        <f t="shared" si="2"/>
        <v>482425</v>
      </c>
      <c r="K36" s="135">
        <f t="shared" si="2"/>
        <v>82230</v>
      </c>
      <c r="L36" s="135">
        <f t="shared" si="2"/>
        <v>564655</v>
      </c>
    </row>
    <row r="37" spans="1:12" s="4" customFormat="1" ht="17.25" customHeight="1">
      <c r="A37" s="9"/>
      <c r="B37" s="9"/>
      <c r="C37" s="59"/>
      <c r="D37" s="24"/>
      <c r="E37" s="24"/>
      <c r="F37" s="24"/>
      <c r="G37" s="24"/>
      <c r="H37" s="24"/>
      <c r="I37" s="24"/>
      <c r="J37" s="24"/>
      <c r="K37" s="24"/>
      <c r="L37" s="24"/>
    </row>
    <row r="38" spans="1:12" ht="17.25" customHeight="1">
      <c r="A38" s="9"/>
      <c r="B38" s="9"/>
      <c r="C38" s="9"/>
      <c r="D38" s="9"/>
      <c r="E38" s="9"/>
      <c r="F38" s="9"/>
      <c r="G38" s="9"/>
      <c r="H38" s="9"/>
      <c r="I38" s="20"/>
      <c r="J38" s="20"/>
      <c r="K38" s="9"/>
      <c r="L38" s="9"/>
    </row>
    <row r="39" spans="1:12" s="4" customFormat="1" ht="17.25" customHeight="1">
      <c r="A39" s="14" t="s">
        <v>132</v>
      </c>
      <c r="B39" s="9"/>
      <c r="C39" s="59"/>
      <c r="D39" s="24">
        <v>85178</v>
      </c>
      <c r="E39" s="145">
        <v>198268</v>
      </c>
      <c r="F39" s="145">
        <v>-231</v>
      </c>
      <c r="G39" s="145">
        <v>8267</v>
      </c>
      <c r="H39" s="145">
        <v>-23244</v>
      </c>
      <c r="I39" s="24">
        <v>214187</v>
      </c>
      <c r="J39" s="24">
        <f>SUM(D39:I39)</f>
        <v>482425</v>
      </c>
      <c r="K39" s="103">
        <v>82230</v>
      </c>
      <c r="L39" s="49">
        <f>+J39+K39</f>
        <v>564655</v>
      </c>
    </row>
    <row r="40" spans="1:12" s="4" customFormat="1" ht="17.25" customHeight="1">
      <c r="A40" s="14"/>
      <c r="B40" s="9"/>
      <c r="C40" s="59"/>
      <c r="D40" s="24"/>
      <c r="E40" s="145"/>
      <c r="F40" s="145"/>
      <c r="G40" s="145"/>
      <c r="H40" s="145"/>
      <c r="I40" s="24"/>
      <c r="J40" s="24"/>
      <c r="K40" s="49"/>
      <c r="L40" s="12"/>
    </row>
    <row r="41" spans="1:12" s="4" customFormat="1" ht="17.25" customHeight="1">
      <c r="A41" s="14" t="s">
        <v>133</v>
      </c>
      <c r="B41" s="9"/>
      <c r="C41" s="59"/>
      <c r="D41" s="170"/>
      <c r="E41" s="171"/>
      <c r="F41" s="171"/>
      <c r="G41" s="171"/>
      <c r="H41" s="171"/>
      <c r="I41" s="172"/>
      <c r="J41" s="172"/>
      <c r="K41" s="173"/>
      <c r="L41" s="174"/>
    </row>
    <row r="42" spans="1:12" s="4" customFormat="1" ht="17.25" customHeight="1">
      <c r="A42" s="15" t="s">
        <v>165</v>
      </c>
      <c r="B42" s="9"/>
      <c r="C42" s="59"/>
      <c r="D42" s="175">
        <v>0</v>
      </c>
      <c r="E42" s="24">
        <v>0</v>
      </c>
      <c r="F42" s="24">
        <v>0</v>
      </c>
      <c r="G42" s="24">
        <v>0</v>
      </c>
      <c r="H42" s="24">
        <v>0</v>
      </c>
      <c r="I42" s="24">
        <v>71759</v>
      </c>
      <c r="J42" s="24">
        <v>71759</v>
      </c>
      <c r="K42" s="107">
        <v>10658</v>
      </c>
      <c r="L42" s="176">
        <v>82417</v>
      </c>
    </row>
    <row r="43" spans="1:12" s="4" customFormat="1" ht="17.25" customHeight="1">
      <c r="A43" s="14" t="s">
        <v>134</v>
      </c>
      <c r="B43" s="9"/>
      <c r="C43" s="59"/>
      <c r="D43" s="175"/>
      <c r="E43" s="24"/>
      <c r="F43" s="24"/>
      <c r="G43" s="24"/>
      <c r="H43" s="24"/>
      <c r="I43" s="24"/>
      <c r="J43" s="24"/>
      <c r="K43" s="107"/>
      <c r="L43" s="176"/>
    </row>
    <row r="44" spans="1:12" s="4" customFormat="1" ht="17.25" customHeight="1">
      <c r="A44" s="15" t="s">
        <v>123</v>
      </c>
      <c r="B44" s="9"/>
      <c r="C44" s="59"/>
      <c r="D44" s="175">
        <v>0</v>
      </c>
      <c r="E44" s="24">
        <v>0</v>
      </c>
      <c r="F44" s="24">
        <v>0</v>
      </c>
      <c r="G44" s="24">
        <v>7140</v>
      </c>
      <c r="H44" s="24">
        <v>23244</v>
      </c>
      <c r="I44" s="24">
        <v>0</v>
      </c>
      <c r="J44" s="24">
        <v>30384</v>
      </c>
      <c r="K44" s="107">
        <v>7516</v>
      </c>
      <c r="L44" s="176">
        <v>37900</v>
      </c>
    </row>
    <row r="45" spans="1:12" s="4" customFormat="1" ht="17.25" customHeight="1">
      <c r="A45" s="9" t="s">
        <v>189</v>
      </c>
      <c r="B45" s="9"/>
      <c r="C45" s="59"/>
      <c r="D45" s="177">
        <v>0</v>
      </c>
      <c r="E45" s="152">
        <v>0</v>
      </c>
      <c r="F45" s="152">
        <v>0</v>
      </c>
      <c r="G45" s="152">
        <v>-631</v>
      </c>
      <c r="H45" s="152">
        <v>0</v>
      </c>
      <c r="I45" s="152">
        <v>0</v>
      </c>
      <c r="J45" s="152">
        <v>-631</v>
      </c>
      <c r="K45" s="152">
        <v>0</v>
      </c>
      <c r="L45" s="183">
        <v>-631</v>
      </c>
    </row>
    <row r="46" spans="1:12" s="4" customFormat="1" ht="17.25" customHeight="1">
      <c r="A46" s="14" t="s">
        <v>63</v>
      </c>
      <c r="B46" s="9"/>
      <c r="C46" s="59"/>
      <c r="D46" s="24">
        <f>SUM(D42:D45)</f>
        <v>0</v>
      </c>
      <c r="E46" s="24">
        <v>0</v>
      </c>
      <c r="F46" s="24">
        <v>0</v>
      </c>
      <c r="G46" s="24">
        <v>6509</v>
      </c>
      <c r="H46" s="24">
        <v>23244</v>
      </c>
      <c r="I46" s="24">
        <v>71759</v>
      </c>
      <c r="J46" s="24">
        <v>101512</v>
      </c>
      <c r="K46" s="24">
        <v>18174</v>
      </c>
      <c r="L46" s="24">
        <v>119686</v>
      </c>
    </row>
    <row r="47" spans="1:12" s="4" customFormat="1" ht="17.25" customHeight="1">
      <c r="A47" s="179" t="s">
        <v>166</v>
      </c>
      <c r="B47" s="9"/>
      <c r="C47" s="59"/>
      <c r="D47" s="24"/>
      <c r="E47" s="24"/>
      <c r="F47" s="24"/>
      <c r="G47" s="24"/>
      <c r="H47" s="24"/>
      <c r="I47" s="24"/>
      <c r="J47" s="24"/>
      <c r="K47" s="107"/>
      <c r="L47" s="107"/>
    </row>
    <row r="48" spans="1:12" s="4" customFormat="1" ht="17.25" customHeight="1">
      <c r="A48" s="179"/>
      <c r="B48" s="9"/>
      <c r="C48" s="59"/>
      <c r="D48" s="24"/>
      <c r="E48" s="24"/>
      <c r="F48" s="24"/>
      <c r="G48" s="24"/>
      <c r="H48" s="24"/>
      <c r="I48" s="24"/>
      <c r="J48" s="24"/>
      <c r="K48" s="107"/>
      <c r="L48" s="107"/>
    </row>
    <row r="49" spans="1:12" s="4" customFormat="1" ht="17.25" customHeight="1">
      <c r="A49" s="180" t="s">
        <v>128</v>
      </c>
      <c r="B49" s="9"/>
      <c r="C49" s="59"/>
      <c r="D49" s="24"/>
      <c r="E49" s="24"/>
      <c r="F49" s="24"/>
      <c r="G49" s="24"/>
      <c r="H49" s="24"/>
      <c r="I49" s="24"/>
      <c r="J49" s="24"/>
      <c r="K49" s="107"/>
      <c r="L49" s="107"/>
    </row>
    <row r="50" spans="1:12" s="4" customFormat="1" ht="17.25" customHeight="1">
      <c r="A50" s="9" t="s">
        <v>135</v>
      </c>
      <c r="B50" s="9"/>
      <c r="C50" s="59"/>
      <c r="D50" s="170">
        <v>0</v>
      </c>
      <c r="E50" s="172">
        <v>0</v>
      </c>
      <c r="F50" s="172">
        <v>0</v>
      </c>
      <c r="G50" s="172">
        <v>9231</v>
      </c>
      <c r="H50" s="172">
        <v>0</v>
      </c>
      <c r="I50" s="172">
        <v>0</v>
      </c>
      <c r="J50" s="172">
        <f>SUM(D50:I50)</f>
        <v>9231</v>
      </c>
      <c r="K50" s="172">
        <v>0</v>
      </c>
      <c r="L50" s="184">
        <f>+J50+K50</f>
        <v>9231</v>
      </c>
    </row>
    <row r="51" spans="1:12" s="4" customFormat="1" ht="17.25" customHeight="1">
      <c r="A51" s="9" t="s">
        <v>140</v>
      </c>
      <c r="B51" s="9"/>
      <c r="C51" s="141" t="s">
        <v>219</v>
      </c>
      <c r="D51" s="175">
        <v>295</v>
      </c>
      <c r="E51" s="24">
        <v>2023</v>
      </c>
      <c r="F51" s="24">
        <v>0</v>
      </c>
      <c r="G51" s="24">
        <v>0</v>
      </c>
      <c r="H51" s="24">
        <v>0</v>
      </c>
      <c r="I51" s="24">
        <v>0</v>
      </c>
      <c r="J51" s="24">
        <f>SUM(D51:I51)</f>
        <v>2318</v>
      </c>
      <c r="K51" s="24">
        <v>0</v>
      </c>
      <c r="L51" s="185">
        <f>+J51+K51</f>
        <v>2318</v>
      </c>
    </row>
    <row r="52" spans="1:12" s="4" customFormat="1" ht="17.25" customHeight="1">
      <c r="A52" s="9" t="s">
        <v>148</v>
      </c>
      <c r="B52" s="9"/>
      <c r="C52" s="141" t="s">
        <v>219</v>
      </c>
      <c r="D52" s="175">
        <v>8514</v>
      </c>
      <c r="E52" s="24">
        <v>77568</v>
      </c>
      <c r="F52" s="24">
        <v>0</v>
      </c>
      <c r="G52" s="24">
        <v>0</v>
      </c>
      <c r="H52" s="24">
        <v>0</v>
      </c>
      <c r="I52" s="24">
        <v>0</v>
      </c>
      <c r="J52" s="24">
        <f>SUM(D52:I52)</f>
        <v>86082</v>
      </c>
      <c r="K52" s="24">
        <v>0</v>
      </c>
      <c r="L52" s="185">
        <f>+J52+K52</f>
        <v>86082</v>
      </c>
    </row>
    <row r="53" spans="1:12" s="4" customFormat="1" ht="17.25" customHeight="1">
      <c r="A53" s="9" t="s">
        <v>149</v>
      </c>
      <c r="B53" s="9"/>
      <c r="C53" s="141"/>
      <c r="D53" s="175"/>
      <c r="E53" s="24"/>
      <c r="F53" s="24"/>
      <c r="G53" s="24"/>
      <c r="H53" s="24"/>
      <c r="I53" s="24"/>
      <c r="J53" s="24"/>
      <c r="K53" s="24"/>
      <c r="L53" s="185"/>
    </row>
    <row r="54" spans="1:12" s="4" customFormat="1" ht="17.25" customHeight="1">
      <c r="A54" s="9" t="s">
        <v>213</v>
      </c>
      <c r="B54" s="9"/>
      <c r="C54" s="141"/>
      <c r="D54" s="175"/>
      <c r="E54" s="24"/>
      <c r="F54" s="24"/>
      <c r="G54" s="24"/>
      <c r="H54" s="24"/>
      <c r="I54" s="24"/>
      <c r="J54" s="24"/>
      <c r="K54" s="24"/>
      <c r="L54" s="185"/>
    </row>
    <row r="55" spans="1:12" s="4" customFormat="1" ht="17.25" customHeight="1">
      <c r="A55" s="9" t="s">
        <v>214</v>
      </c>
      <c r="B55" s="9"/>
      <c r="C55" s="141" t="s">
        <v>219</v>
      </c>
      <c r="D55" s="175">
        <v>14466</v>
      </c>
      <c r="E55" s="24">
        <v>206866</v>
      </c>
      <c r="F55" s="24">
        <v>0</v>
      </c>
      <c r="G55" s="24">
        <v>0</v>
      </c>
      <c r="H55" s="24">
        <v>0</v>
      </c>
      <c r="I55" s="24">
        <v>0</v>
      </c>
      <c r="J55" s="24">
        <f>SUM(D55:I55)</f>
        <v>221332</v>
      </c>
      <c r="K55" s="24">
        <v>0</v>
      </c>
      <c r="L55" s="185">
        <f>+J55+K55</f>
        <v>221332</v>
      </c>
    </row>
    <row r="56" spans="1:12" s="4" customFormat="1" ht="17.25" customHeight="1">
      <c r="A56" s="9" t="s">
        <v>138</v>
      </c>
      <c r="B56" s="9"/>
      <c r="C56" s="141"/>
      <c r="D56" s="175"/>
      <c r="E56" s="24"/>
      <c r="F56" s="24"/>
      <c r="G56" s="24"/>
      <c r="H56" s="24"/>
      <c r="I56" s="24"/>
      <c r="J56" s="24"/>
      <c r="K56" s="24"/>
      <c r="L56" s="185"/>
    </row>
    <row r="57" spans="1:12" s="4" customFormat="1" ht="17.25" customHeight="1">
      <c r="A57" s="9" t="s">
        <v>139</v>
      </c>
      <c r="B57" s="9"/>
      <c r="C57" s="141"/>
      <c r="D57" s="175">
        <v>0</v>
      </c>
      <c r="E57" s="24">
        <v>1300</v>
      </c>
      <c r="F57" s="24">
        <v>0</v>
      </c>
      <c r="G57" s="24">
        <v>-1300</v>
      </c>
      <c r="H57" s="24">
        <v>0</v>
      </c>
      <c r="I57" s="24">
        <v>0</v>
      </c>
      <c r="J57" s="24">
        <f>SUM(D57:I57)</f>
        <v>0</v>
      </c>
      <c r="K57" s="24">
        <v>0</v>
      </c>
      <c r="L57" s="185">
        <f>+J57+K57</f>
        <v>0</v>
      </c>
    </row>
    <row r="58" spans="1:12" ht="17.25" customHeight="1">
      <c r="A58" s="9"/>
      <c r="B58" s="9"/>
      <c r="C58" s="59"/>
      <c r="D58" s="177"/>
      <c r="E58" s="152"/>
      <c r="F58" s="152"/>
      <c r="G58" s="152"/>
      <c r="H58" s="152"/>
      <c r="I58" s="152"/>
      <c r="J58" s="152"/>
      <c r="K58" s="152"/>
      <c r="L58" s="183"/>
    </row>
    <row r="59" spans="1:12" ht="17.25" customHeight="1">
      <c r="A59" s="9"/>
      <c r="B59" s="9"/>
      <c r="C59" s="59"/>
      <c r="D59" s="24">
        <f>SUM(D50:D57)</f>
        <v>23275</v>
      </c>
      <c r="E59" s="24">
        <f t="shared" ref="E59:I59" si="3">SUM(E50:E57)</f>
        <v>287757</v>
      </c>
      <c r="F59" s="24">
        <f t="shared" si="3"/>
        <v>0</v>
      </c>
      <c r="G59" s="24">
        <f t="shared" si="3"/>
        <v>7931</v>
      </c>
      <c r="H59" s="24">
        <f t="shared" si="3"/>
        <v>0</v>
      </c>
      <c r="I59" s="24">
        <f t="shared" si="3"/>
        <v>0</v>
      </c>
      <c r="J59" s="24">
        <f>SUM(J50:J57)</f>
        <v>318963</v>
      </c>
      <c r="K59" s="24">
        <v>0</v>
      </c>
      <c r="L59" s="24">
        <f>SUM(L50:L57)</f>
        <v>318963</v>
      </c>
    </row>
    <row r="60" spans="1:12" ht="17.25" customHeight="1">
      <c r="A60" s="9"/>
      <c r="B60" s="9"/>
      <c r="C60" s="59"/>
      <c r="D60" s="24"/>
      <c r="E60" s="24"/>
      <c r="F60" s="24"/>
      <c r="G60" s="24"/>
      <c r="H60" s="24"/>
      <c r="I60" s="24"/>
      <c r="J60" s="24"/>
      <c r="K60" s="24"/>
      <c r="L60" s="24"/>
    </row>
    <row r="61" spans="1:12" ht="17.25" customHeight="1" thickBot="1">
      <c r="A61" s="14" t="s">
        <v>167</v>
      </c>
      <c r="B61" s="9"/>
      <c r="C61" s="59"/>
      <c r="D61" s="135">
        <f t="shared" ref="D61:L61" si="4">+D39+D46+D59</f>
        <v>108453</v>
      </c>
      <c r="E61" s="135">
        <f t="shared" si="4"/>
        <v>486025</v>
      </c>
      <c r="F61" s="135">
        <f t="shared" si="4"/>
        <v>-231</v>
      </c>
      <c r="G61" s="135">
        <f t="shared" si="4"/>
        <v>22707</v>
      </c>
      <c r="H61" s="135">
        <f t="shared" si="4"/>
        <v>0</v>
      </c>
      <c r="I61" s="135">
        <f t="shared" si="4"/>
        <v>285946</v>
      </c>
      <c r="J61" s="135">
        <f t="shared" si="4"/>
        <v>902900</v>
      </c>
      <c r="K61" s="135">
        <f t="shared" si="4"/>
        <v>100404</v>
      </c>
      <c r="L61" s="135">
        <f t="shared" si="4"/>
        <v>1003304</v>
      </c>
    </row>
    <row r="62" spans="1:12" s="4" customFormat="1" ht="17.25" customHeight="1">
      <c r="A62" s="9"/>
      <c r="B62" s="9"/>
      <c r="C62" s="59"/>
      <c r="D62" s="24"/>
      <c r="E62" s="24"/>
      <c r="F62" s="24"/>
      <c r="G62" s="24"/>
      <c r="H62" s="24"/>
      <c r="I62" s="24"/>
      <c r="J62" s="24"/>
      <c r="K62" s="49"/>
      <c r="L62" s="49"/>
    </row>
    <row r="63" spans="1:12" ht="17.25" customHeight="1">
      <c r="A63" s="15"/>
      <c r="B63" s="15"/>
      <c r="C63" s="15"/>
      <c r="D63" s="15"/>
      <c r="E63" s="15"/>
      <c r="F63" s="15"/>
      <c r="G63" s="15"/>
      <c r="H63" s="15"/>
      <c r="I63" s="15"/>
      <c r="J63" s="15"/>
      <c r="K63" s="49"/>
      <c r="L63" s="146"/>
    </row>
    <row r="64" spans="1:12" ht="17.25" customHeight="1">
      <c r="A64" s="202" t="s">
        <v>97</v>
      </c>
      <c r="B64" s="202"/>
      <c r="C64" s="202"/>
      <c r="D64" s="202"/>
      <c r="E64" s="202"/>
      <c r="F64" s="202"/>
      <c r="G64" s="202"/>
      <c r="H64" s="202"/>
      <c r="I64" s="202"/>
      <c r="J64" s="202"/>
      <c r="K64" s="203"/>
      <c r="L64" s="203"/>
    </row>
    <row r="65" spans="1:12" ht="18.75" customHeight="1">
      <c r="A65" s="202"/>
      <c r="B65" s="202"/>
      <c r="C65" s="202"/>
      <c r="D65" s="202"/>
      <c r="E65" s="202"/>
      <c r="F65" s="202"/>
      <c r="G65" s="202"/>
      <c r="H65" s="202"/>
      <c r="I65" s="202"/>
      <c r="J65" s="202"/>
      <c r="K65" s="203"/>
      <c r="L65" s="203"/>
    </row>
    <row r="66" spans="1:12" ht="9" customHeight="1">
      <c r="A66" s="202"/>
      <c r="B66" s="202"/>
      <c r="C66" s="202"/>
      <c r="D66" s="202"/>
      <c r="E66" s="202"/>
      <c r="F66" s="202"/>
      <c r="G66" s="202"/>
      <c r="H66" s="202"/>
      <c r="I66" s="202"/>
      <c r="J66" s="202"/>
      <c r="K66" s="203"/>
      <c r="L66" s="203"/>
    </row>
    <row r="67" spans="1:12">
      <c r="D67" s="7"/>
      <c r="E67" s="7"/>
      <c r="F67" s="7"/>
      <c r="G67" s="7"/>
      <c r="H67" s="7"/>
      <c r="I67" s="7"/>
      <c r="J67" s="7"/>
      <c r="K67" s="7"/>
    </row>
    <row r="68" spans="1:12">
      <c r="D68" s="7"/>
      <c r="E68" s="7"/>
      <c r="F68" s="7"/>
      <c r="G68" s="7"/>
      <c r="H68" s="7"/>
      <c r="I68" s="7"/>
      <c r="J68" s="7"/>
      <c r="K68" s="7"/>
    </row>
    <row r="69" spans="1:12">
      <c r="D69" s="7"/>
      <c r="E69" s="7"/>
      <c r="F69" s="7"/>
      <c r="G69" s="7"/>
      <c r="H69" s="7"/>
      <c r="I69" s="7"/>
      <c r="J69" s="7"/>
    </row>
    <row r="70" spans="1:12">
      <c r="D70" s="7"/>
      <c r="E70" s="7"/>
      <c r="F70" s="7"/>
      <c r="G70" s="7"/>
      <c r="H70" s="7"/>
      <c r="I70" s="7"/>
      <c r="J70" s="7"/>
    </row>
    <row r="71" spans="1:12">
      <c r="D71" s="7"/>
      <c r="E71" s="7"/>
      <c r="F71" s="7"/>
      <c r="G71" s="7"/>
      <c r="H71" s="7"/>
      <c r="I71" s="7"/>
      <c r="J71" s="7"/>
    </row>
    <row r="72" spans="1:12">
      <c r="D72" s="7"/>
      <c r="E72" s="7"/>
      <c r="F72" s="7"/>
      <c r="G72" s="7"/>
      <c r="H72" s="7"/>
      <c r="I72" s="7"/>
      <c r="J72" s="7"/>
    </row>
    <row r="73" spans="1:12">
      <c r="D73" s="7"/>
      <c r="E73" s="7"/>
      <c r="F73" s="7"/>
      <c r="G73" s="7"/>
      <c r="H73" s="7"/>
      <c r="I73" s="7"/>
      <c r="J73" s="7"/>
    </row>
    <row r="74" spans="1:12">
      <c r="D74" s="7"/>
      <c r="E74" s="7"/>
      <c r="F74" s="7"/>
      <c r="G74" s="7"/>
      <c r="H74" s="7"/>
      <c r="I74" s="7"/>
      <c r="J74" s="7"/>
    </row>
    <row r="75" spans="1:12">
      <c r="D75" s="7"/>
      <c r="E75" s="7"/>
      <c r="F75" s="7"/>
      <c r="G75" s="7"/>
      <c r="H75" s="7"/>
      <c r="I75" s="7"/>
      <c r="J75" s="7"/>
    </row>
    <row r="76" spans="1:12">
      <c r="D76" s="7"/>
      <c r="E76" s="7"/>
      <c r="F76" s="7"/>
      <c r="G76" s="7"/>
      <c r="H76" s="7"/>
      <c r="I76" s="7"/>
      <c r="J76" s="7"/>
    </row>
    <row r="77" spans="1:12">
      <c r="D77" s="7"/>
      <c r="E77" s="7"/>
      <c r="F77" s="7"/>
      <c r="G77" s="7"/>
      <c r="H77" s="7"/>
      <c r="I77" s="7"/>
      <c r="J77" s="7"/>
    </row>
    <row r="78" spans="1:12">
      <c r="D78" s="7"/>
      <c r="E78" s="7"/>
      <c r="F78" s="7"/>
      <c r="G78" s="7"/>
      <c r="H78" s="7"/>
      <c r="I78" s="7"/>
      <c r="J78" s="7"/>
    </row>
    <row r="79" spans="1:12">
      <c r="D79" s="7"/>
      <c r="E79" s="7"/>
      <c r="F79" s="7"/>
      <c r="G79" s="7"/>
      <c r="H79" s="7"/>
      <c r="I79" s="7"/>
      <c r="J79" s="7"/>
    </row>
    <row r="80" spans="1:12">
      <c r="D80" s="7"/>
      <c r="E80" s="7"/>
      <c r="F80" s="7"/>
      <c r="G80" s="7"/>
      <c r="H80" s="7"/>
      <c r="I80" s="7"/>
      <c r="J80" s="7"/>
    </row>
    <row r="81" spans="4:10">
      <c r="D81" s="7"/>
      <c r="E81" s="7"/>
      <c r="F81" s="7"/>
      <c r="G81" s="7"/>
      <c r="H81" s="7"/>
      <c r="I81" s="7"/>
      <c r="J81" s="7"/>
    </row>
  </sheetData>
  <customSheetViews>
    <customSheetView guid="{F62C9C0A-9181-4C97-9EF4-959239371403}" scale="70" showPageBreaks="1" printArea="1" view="pageBreakPreview" showRuler="0" topLeftCell="A10">
      <selection activeCell="J17" sqref="J17"/>
      <pageMargins left="1" right="1" top="0.98425196850393704" bottom="0.74803149606299213" header="0.51181102362204722" footer="0.51181102362204722"/>
      <pageSetup paperSize="9" scale="89" orientation="portrait" useFirstPageNumber="1" r:id="rId1"/>
      <headerFooter alignWithMargins="0"/>
    </customSheetView>
    <customSheetView guid="{A3CE3D8A-66EA-4635-B9AF-660E6A501EEC}" scale="70" showPageBreaks="1" printArea="1" hiddenRows="1" view="pageBreakPreview" showRuler="0">
      <selection activeCell="A32" sqref="A32"/>
      <pageMargins left="1" right="1" top="0.98425196850393704" bottom="0.74803149606299213" header="0.51181102362204722" footer="0.51181102362204722"/>
      <pageSetup paperSize="9" scale="89" orientation="portrait" useFirstPageNumber="1" r:id="rId2"/>
      <headerFooter alignWithMargins="0"/>
    </customSheetView>
  </customSheetViews>
  <mergeCells count="1">
    <mergeCell ref="A64:L66"/>
  </mergeCells>
  <phoneticPr fontId="0" type="noConversion"/>
  <printOptions horizontalCentered="1"/>
  <pageMargins left="0" right="0" top="0.5" bottom="0.5" header="0.511811023622047" footer="0.511811023622047"/>
  <pageSetup paperSize="9" scale="61" orientation="portrait" useFirstPageNumber="1" r:id="rId3"/>
  <headerFooter alignWithMargins="0"/>
  <drawing r:id="rId4"/>
</worksheet>
</file>

<file path=xl/worksheets/sheet5.xml><?xml version="1.0" encoding="utf-8"?>
<worksheet xmlns="http://schemas.openxmlformats.org/spreadsheetml/2006/main" xmlns:r="http://schemas.openxmlformats.org/officeDocument/2006/relationships">
  <sheetPr>
    <pageSetUpPr fitToPage="1"/>
  </sheetPr>
  <dimension ref="A1:R106"/>
  <sheetViews>
    <sheetView zoomScale="90" zoomScaleNormal="90" zoomScaleSheetLayoutView="70" workbookViewId="0">
      <selection activeCell="J47" sqref="J47"/>
    </sheetView>
  </sheetViews>
  <sheetFormatPr defaultColWidth="9" defaultRowHeight="15.75"/>
  <cols>
    <col min="1" max="1" width="3.625" style="1" customWidth="1"/>
    <col min="2" max="4" width="9" style="1"/>
    <col min="5" max="5" width="14.125" style="1" customWidth="1"/>
    <col min="6" max="6" width="6.125" style="1" customWidth="1"/>
    <col min="7" max="7" width="5" style="5" customWidth="1"/>
    <col min="8" max="8" width="9.125" style="6" customWidth="1"/>
    <col min="9" max="9" width="9.125" style="1" customWidth="1"/>
    <col min="10" max="10" width="16.375" style="1" customWidth="1"/>
    <col min="11" max="11" width="2.625" style="1" customWidth="1"/>
    <col min="12" max="12" width="15.875" style="9" customWidth="1"/>
    <col min="13" max="14" width="9" style="1"/>
    <col min="15" max="15" width="14.875" style="1" bestFit="1" customWidth="1"/>
    <col min="16" max="16" width="9.375" style="1" bestFit="1" customWidth="1"/>
    <col min="17" max="17" width="11.875" style="1" bestFit="1" customWidth="1"/>
    <col min="18" max="18" width="14" style="1" bestFit="1" customWidth="1"/>
    <col min="19" max="16384" width="9" style="1"/>
  </cols>
  <sheetData>
    <row r="1" spans="1:18">
      <c r="A1" s="73" t="s">
        <v>14</v>
      </c>
      <c r="B1" s="74"/>
      <c r="C1" s="74"/>
      <c r="D1" s="74"/>
      <c r="E1" s="74"/>
      <c r="F1" s="74"/>
      <c r="G1" s="74"/>
      <c r="H1" s="75"/>
      <c r="I1" s="76"/>
      <c r="J1" s="76"/>
      <c r="K1" s="76"/>
      <c r="L1" s="13"/>
    </row>
    <row r="2" spans="1:18">
      <c r="A2" s="8" t="s">
        <v>29</v>
      </c>
      <c r="B2" s="74"/>
      <c r="C2" s="74"/>
      <c r="D2" s="74"/>
      <c r="E2" s="74"/>
      <c r="F2" s="74"/>
      <c r="G2" s="74"/>
      <c r="H2" s="75"/>
      <c r="I2" s="76"/>
      <c r="J2" s="76"/>
      <c r="K2" s="76"/>
      <c r="L2" s="13"/>
    </row>
    <row r="3" spans="1:18">
      <c r="A3" s="77" t="s">
        <v>10</v>
      </c>
      <c r="B3" s="76"/>
      <c r="C3" s="76"/>
      <c r="D3" s="76"/>
      <c r="E3" s="76"/>
      <c r="F3" s="76"/>
      <c r="G3" s="76"/>
      <c r="H3" s="75"/>
      <c r="I3" s="76"/>
      <c r="J3" s="76"/>
      <c r="K3" s="76"/>
      <c r="L3" s="13"/>
    </row>
    <row r="4" spans="1:18" ht="9" customHeight="1">
      <c r="A4" s="76"/>
      <c r="B4" s="76"/>
      <c r="C4" s="76"/>
      <c r="D4" s="76"/>
      <c r="E4" s="76"/>
      <c r="F4" s="76"/>
      <c r="G4" s="76"/>
      <c r="H4" s="75"/>
      <c r="I4" s="76"/>
      <c r="J4" s="76"/>
      <c r="K4" s="76"/>
      <c r="L4" s="13"/>
    </row>
    <row r="5" spans="1:18">
      <c r="A5" s="77" t="s">
        <v>72</v>
      </c>
      <c r="B5" s="74"/>
      <c r="C5" s="74"/>
      <c r="D5" s="76"/>
      <c r="E5" s="76"/>
      <c r="F5" s="76"/>
      <c r="G5" s="76"/>
      <c r="H5" s="75"/>
      <c r="I5" s="76"/>
      <c r="J5" s="76"/>
      <c r="K5" s="76"/>
      <c r="L5" s="13"/>
    </row>
    <row r="6" spans="1:18">
      <c r="A6" s="78" t="s">
        <v>222</v>
      </c>
      <c r="B6" s="79"/>
      <c r="C6" s="79"/>
      <c r="D6" s="2"/>
      <c r="E6" s="2"/>
      <c r="F6" s="2"/>
      <c r="G6" s="2"/>
      <c r="H6" s="80"/>
      <c r="I6" s="2"/>
      <c r="J6" s="2"/>
      <c r="K6" s="2"/>
      <c r="L6" s="15"/>
    </row>
    <row r="7" spans="1:18" ht="9" customHeight="1">
      <c r="A7" s="78"/>
      <c r="B7" s="79"/>
      <c r="C7" s="79"/>
      <c r="D7" s="2"/>
      <c r="E7" s="2"/>
      <c r="F7" s="2"/>
      <c r="G7" s="2"/>
      <c r="H7" s="80"/>
      <c r="I7" s="2"/>
      <c r="J7" s="2"/>
      <c r="K7" s="2"/>
      <c r="L7" s="15"/>
    </row>
    <row r="8" spans="1:18">
      <c r="A8" s="79"/>
      <c r="B8" s="79"/>
      <c r="C8" s="79"/>
      <c r="D8" s="2"/>
      <c r="E8" s="2"/>
      <c r="F8" s="2"/>
      <c r="G8" s="2"/>
      <c r="H8" s="89"/>
      <c r="I8" s="90"/>
      <c r="J8" s="204" t="s">
        <v>171</v>
      </c>
      <c r="K8" s="204"/>
      <c r="L8" s="204"/>
    </row>
    <row r="9" spans="1:18" s="8" customFormat="1">
      <c r="H9" s="89"/>
      <c r="I9" s="149"/>
      <c r="J9" s="91" t="s">
        <v>162</v>
      </c>
      <c r="K9" s="149"/>
      <c r="L9" s="116" t="s">
        <v>98</v>
      </c>
    </row>
    <row r="10" spans="1:18" s="8" customFormat="1">
      <c r="G10" s="87"/>
      <c r="H10" s="89"/>
      <c r="J10" s="89" t="s">
        <v>15</v>
      </c>
      <c r="L10" s="117" t="s">
        <v>15</v>
      </c>
    </row>
    <row r="11" spans="1:18">
      <c r="G11" s="3"/>
      <c r="H11" s="89"/>
      <c r="L11" s="22" t="s">
        <v>119</v>
      </c>
      <c r="O11" s="6"/>
      <c r="P11" s="6"/>
      <c r="Q11" s="6"/>
      <c r="R11" s="6"/>
    </row>
    <row r="12" spans="1:18" s="4" customFormat="1">
      <c r="A12" s="92" t="s">
        <v>25</v>
      </c>
      <c r="B12" s="9"/>
      <c r="C12" s="1"/>
      <c r="D12" s="1"/>
      <c r="E12" s="1"/>
      <c r="F12" s="1"/>
      <c r="G12" s="3"/>
      <c r="H12" s="93"/>
      <c r="I12" s="93"/>
      <c r="J12" s="23"/>
      <c r="K12" s="93"/>
      <c r="L12" s="23"/>
      <c r="O12" s="11"/>
      <c r="P12" s="11"/>
      <c r="Q12" s="11"/>
      <c r="R12" s="11"/>
    </row>
    <row r="13" spans="1:18" s="4" customFormat="1" ht="9.75" customHeight="1">
      <c r="A13" s="94"/>
      <c r="B13" s="9"/>
      <c r="C13" s="1"/>
      <c r="D13" s="1"/>
      <c r="E13" s="1"/>
      <c r="F13" s="1"/>
      <c r="G13" s="3"/>
      <c r="H13" s="93"/>
      <c r="I13" s="93"/>
      <c r="K13" s="93"/>
      <c r="L13" s="23"/>
      <c r="O13" s="11"/>
      <c r="P13" s="11"/>
      <c r="Q13" s="11"/>
      <c r="R13" s="11"/>
    </row>
    <row r="14" spans="1:18" s="4" customFormat="1">
      <c r="A14" s="94" t="s">
        <v>83</v>
      </c>
      <c r="B14" s="9"/>
      <c r="C14" s="1"/>
      <c r="D14" s="1"/>
      <c r="E14" s="1"/>
      <c r="F14" s="1"/>
      <c r="G14" s="3"/>
      <c r="H14" s="93"/>
      <c r="I14" s="93"/>
      <c r="J14" s="115"/>
      <c r="K14" s="93"/>
      <c r="L14" s="23"/>
      <c r="O14" s="11"/>
      <c r="P14" s="11"/>
      <c r="Q14" s="11"/>
      <c r="R14" s="11"/>
    </row>
    <row r="15" spans="1:18" s="4" customFormat="1">
      <c r="A15" s="94"/>
      <c r="B15" s="9" t="s">
        <v>84</v>
      </c>
      <c r="C15" s="1"/>
      <c r="D15" s="1"/>
      <c r="E15" s="1"/>
      <c r="F15" s="1"/>
      <c r="G15" s="3"/>
      <c r="H15" s="93"/>
      <c r="I15" s="93"/>
      <c r="J15" s="115">
        <v>47737</v>
      </c>
      <c r="K15" s="23"/>
      <c r="L15" s="115">
        <v>53271</v>
      </c>
      <c r="M15" s="12"/>
      <c r="O15" s="151"/>
      <c r="P15" s="11"/>
      <c r="Q15" s="11"/>
      <c r="R15" s="151"/>
    </row>
    <row r="16" spans="1:18" s="4" customFormat="1">
      <c r="A16" s="94"/>
      <c r="B16" s="9" t="s">
        <v>87</v>
      </c>
      <c r="C16" s="1"/>
      <c r="D16" s="1"/>
      <c r="E16" s="1"/>
      <c r="F16" s="1"/>
      <c r="G16" s="3"/>
      <c r="H16" s="93"/>
      <c r="I16" s="93"/>
      <c r="J16" s="115">
        <v>34872</v>
      </c>
      <c r="K16" s="23"/>
      <c r="L16" s="23">
        <v>39981</v>
      </c>
      <c r="M16" s="12"/>
      <c r="O16" s="151"/>
      <c r="P16" s="11"/>
      <c r="Q16" s="11"/>
      <c r="R16" s="151"/>
    </row>
    <row r="17" spans="1:18" s="4" customFormat="1">
      <c r="A17" s="94" t="s">
        <v>19</v>
      </c>
      <c r="B17" s="9"/>
      <c r="C17" s="1"/>
      <c r="D17" s="1"/>
      <c r="E17" s="1"/>
      <c r="F17" s="1"/>
      <c r="G17" s="3"/>
      <c r="H17" s="95"/>
      <c r="I17" s="93"/>
      <c r="J17" s="23"/>
      <c r="K17" s="23"/>
      <c r="L17" s="23"/>
      <c r="M17" s="12"/>
      <c r="O17" s="11"/>
      <c r="P17" s="11"/>
      <c r="Q17" s="10"/>
      <c r="R17" s="11"/>
    </row>
    <row r="18" spans="1:18" s="4" customFormat="1">
      <c r="A18" s="94"/>
      <c r="B18" s="9" t="s">
        <v>175</v>
      </c>
      <c r="C18" s="1"/>
      <c r="D18" s="1"/>
      <c r="E18" s="1"/>
      <c r="F18" s="1"/>
      <c r="G18" s="3"/>
      <c r="H18" s="95"/>
      <c r="I18" s="93"/>
      <c r="J18" s="23"/>
      <c r="K18" s="23"/>
      <c r="L18" s="23"/>
      <c r="M18" s="12"/>
      <c r="O18" s="11"/>
      <c r="P18" s="11"/>
      <c r="Q18" s="10"/>
      <c r="R18" s="11"/>
    </row>
    <row r="19" spans="1:18" s="4" customFormat="1">
      <c r="A19" s="94"/>
      <c r="B19" s="9" t="s">
        <v>176</v>
      </c>
      <c r="C19" s="1"/>
      <c r="D19" s="1"/>
      <c r="E19" s="1"/>
      <c r="F19" s="1"/>
      <c r="G19" s="3"/>
      <c r="H19" s="95"/>
      <c r="I19" s="93"/>
      <c r="J19" s="23">
        <v>0</v>
      </c>
      <c r="K19" s="23"/>
      <c r="L19" s="23">
        <v>17238</v>
      </c>
      <c r="M19" s="12"/>
      <c r="O19" s="11"/>
      <c r="P19" s="11"/>
      <c r="Q19" s="10"/>
      <c r="R19" s="11"/>
    </row>
    <row r="20" spans="1:18" s="4" customFormat="1">
      <c r="A20" s="94"/>
      <c r="B20" s="9" t="s">
        <v>177</v>
      </c>
      <c r="C20" s="1"/>
      <c r="D20" s="1"/>
      <c r="E20" s="1"/>
      <c r="F20" s="1"/>
      <c r="G20" s="3"/>
      <c r="H20" s="95"/>
      <c r="I20" s="93"/>
      <c r="J20" s="23">
        <v>0</v>
      </c>
      <c r="K20" s="23"/>
      <c r="L20" s="23">
        <v>119</v>
      </c>
      <c r="M20" s="12"/>
      <c r="O20" s="151"/>
      <c r="P20" s="11"/>
      <c r="Q20" s="10"/>
      <c r="R20" s="11"/>
    </row>
    <row r="21" spans="1:18" s="4" customFormat="1">
      <c r="A21" s="94"/>
      <c r="B21" s="9" t="s">
        <v>178</v>
      </c>
      <c r="C21" s="1"/>
      <c r="D21" s="1"/>
      <c r="E21" s="1"/>
      <c r="F21" s="1"/>
      <c r="G21" s="3"/>
      <c r="H21" s="95"/>
      <c r="I21" s="93"/>
      <c r="J21" s="23">
        <v>0</v>
      </c>
      <c r="K21" s="23"/>
      <c r="L21" s="23">
        <v>7887</v>
      </c>
      <c r="M21" s="12"/>
      <c r="O21" s="151"/>
      <c r="P21" s="11"/>
      <c r="Q21" s="10"/>
      <c r="R21" s="11"/>
    </row>
    <row r="22" spans="1:18" s="4" customFormat="1">
      <c r="A22" s="94"/>
      <c r="B22" s="9" t="s">
        <v>179</v>
      </c>
      <c r="C22" s="1"/>
      <c r="D22" s="1"/>
      <c r="E22" s="1"/>
      <c r="F22" s="1"/>
      <c r="G22" s="3"/>
      <c r="H22" s="95"/>
      <c r="I22" s="93"/>
      <c r="J22" s="23">
        <v>0</v>
      </c>
      <c r="K22" s="23"/>
      <c r="L22" s="23">
        <v>-2235</v>
      </c>
      <c r="M22" s="12"/>
      <c r="O22" s="11"/>
      <c r="P22" s="11"/>
      <c r="Q22" s="10"/>
      <c r="R22" s="11"/>
    </row>
    <row r="23" spans="1:18" s="4" customFormat="1">
      <c r="A23" s="94"/>
      <c r="B23" s="9" t="s">
        <v>180</v>
      </c>
      <c r="C23" s="1"/>
      <c r="D23" s="1"/>
      <c r="E23" s="1"/>
      <c r="F23" s="1"/>
      <c r="G23" s="3"/>
      <c r="H23" s="95"/>
      <c r="I23" s="93"/>
      <c r="J23" s="23">
        <v>0</v>
      </c>
      <c r="K23" s="23"/>
      <c r="L23" s="23">
        <v>42</v>
      </c>
      <c r="M23" s="12"/>
      <c r="O23" s="11"/>
      <c r="P23" s="11"/>
      <c r="Q23" s="10"/>
      <c r="R23" s="11"/>
    </row>
    <row r="24" spans="1:18" s="4" customFormat="1">
      <c r="A24" s="94"/>
      <c r="B24" s="9" t="s">
        <v>145</v>
      </c>
      <c r="C24" s="1"/>
      <c r="D24" s="1"/>
      <c r="E24" s="1"/>
      <c r="F24" s="1"/>
      <c r="G24" s="3"/>
      <c r="H24" s="95"/>
      <c r="I24" s="93"/>
      <c r="J24" s="23">
        <v>0</v>
      </c>
      <c r="K24" s="23"/>
      <c r="L24" s="23">
        <v>-18424</v>
      </c>
      <c r="M24" s="12"/>
      <c r="O24" s="11"/>
      <c r="P24" s="11"/>
      <c r="Q24" s="11"/>
      <c r="R24" s="11"/>
    </row>
    <row r="25" spans="1:18" s="4" customFormat="1">
      <c r="A25" s="94"/>
      <c r="B25" s="9" t="s">
        <v>203</v>
      </c>
      <c r="C25" s="1"/>
      <c r="D25" s="1"/>
      <c r="E25" s="1"/>
      <c r="F25" s="1"/>
      <c r="G25" s="3"/>
      <c r="H25" s="95"/>
      <c r="I25" s="93"/>
      <c r="J25" s="23">
        <v>-9712</v>
      </c>
      <c r="K25" s="23"/>
      <c r="L25" s="23">
        <v>0</v>
      </c>
      <c r="M25" s="12"/>
      <c r="O25" s="11"/>
      <c r="P25" s="11"/>
      <c r="Q25" s="11"/>
      <c r="R25" s="11"/>
    </row>
    <row r="26" spans="1:18" s="4" customFormat="1">
      <c r="A26" s="94"/>
      <c r="B26" s="9" t="s">
        <v>114</v>
      </c>
      <c r="C26" s="1"/>
      <c r="D26" s="1"/>
      <c r="E26" s="1"/>
      <c r="F26" s="1"/>
      <c r="G26" s="3"/>
      <c r="H26" s="95"/>
      <c r="I26" s="93"/>
      <c r="J26" s="23">
        <v>39715</v>
      </c>
      <c r="K26" s="23"/>
      <c r="L26" s="23">
        <v>55537</v>
      </c>
      <c r="M26" s="12"/>
      <c r="O26" s="11"/>
      <c r="P26" s="11"/>
      <c r="Q26" s="11"/>
      <c r="R26" s="11"/>
    </row>
    <row r="27" spans="1:18" s="4" customFormat="1">
      <c r="A27" s="94"/>
      <c r="B27" s="9" t="s">
        <v>146</v>
      </c>
      <c r="C27" s="1"/>
      <c r="D27" s="1"/>
      <c r="E27" s="1"/>
      <c r="F27" s="1"/>
      <c r="G27" s="3"/>
      <c r="H27" s="95"/>
      <c r="I27" s="93"/>
      <c r="J27" s="23">
        <v>55</v>
      </c>
      <c r="K27" s="23"/>
      <c r="L27" s="23">
        <v>0</v>
      </c>
      <c r="M27" s="12"/>
      <c r="O27" s="11"/>
      <c r="P27" s="11"/>
      <c r="Q27" s="11"/>
      <c r="R27" s="11"/>
    </row>
    <row r="28" spans="1:18" s="4" customFormat="1">
      <c r="A28" s="94"/>
      <c r="B28" s="9" t="s">
        <v>160</v>
      </c>
      <c r="C28" s="1"/>
      <c r="D28" s="1"/>
      <c r="E28" s="1"/>
      <c r="F28" s="1"/>
      <c r="G28" s="3"/>
      <c r="H28" s="95"/>
      <c r="I28" s="93"/>
      <c r="J28" s="23">
        <v>-334</v>
      </c>
      <c r="K28" s="23"/>
      <c r="L28" s="23">
        <v>-562</v>
      </c>
      <c r="M28" s="12"/>
      <c r="O28" s="151"/>
      <c r="P28" s="11"/>
      <c r="Q28" s="11"/>
      <c r="R28" s="11"/>
    </row>
    <row r="29" spans="1:18">
      <c r="A29" s="94"/>
      <c r="B29" s="9" t="s">
        <v>99</v>
      </c>
      <c r="G29" s="3"/>
      <c r="H29" s="95"/>
      <c r="I29" s="93"/>
      <c r="J29" s="23">
        <v>-1641</v>
      </c>
      <c r="K29" s="23"/>
      <c r="L29" s="23">
        <v>68</v>
      </c>
      <c r="M29" s="9"/>
      <c r="N29" s="4"/>
      <c r="O29" s="151"/>
      <c r="P29" s="11"/>
      <c r="Q29" s="6"/>
      <c r="R29" s="6"/>
    </row>
    <row r="30" spans="1:18">
      <c r="A30" s="94"/>
      <c r="B30" s="9" t="s">
        <v>201</v>
      </c>
      <c r="G30" s="3"/>
      <c r="H30" s="95"/>
      <c r="I30" s="93"/>
      <c r="J30" s="23">
        <v>-6148</v>
      </c>
      <c r="K30" s="23"/>
      <c r="L30" s="23">
        <v>0</v>
      </c>
      <c r="M30" s="9"/>
      <c r="N30" s="4"/>
      <c r="O30" s="151"/>
      <c r="P30" s="11"/>
      <c r="Q30" s="6"/>
      <c r="R30" s="6"/>
    </row>
    <row r="31" spans="1:18">
      <c r="A31" s="94"/>
      <c r="B31" s="9" t="s">
        <v>115</v>
      </c>
      <c r="G31" s="3"/>
      <c r="H31" s="95"/>
      <c r="I31" s="93"/>
      <c r="J31" s="23">
        <v>9232</v>
      </c>
      <c r="K31" s="23"/>
      <c r="L31" s="23">
        <v>4001</v>
      </c>
      <c r="M31" s="9"/>
      <c r="N31" s="4"/>
      <c r="O31" s="11"/>
      <c r="P31" s="11"/>
      <c r="Q31" s="6"/>
      <c r="R31" s="6"/>
    </row>
    <row r="32" spans="1:18">
      <c r="A32" s="94"/>
      <c r="B32" s="101" t="s">
        <v>79</v>
      </c>
      <c r="G32" s="3"/>
      <c r="H32" s="95"/>
      <c r="I32" s="93"/>
      <c r="J32" s="23"/>
      <c r="K32" s="23"/>
      <c r="L32" s="24"/>
      <c r="M32" s="9"/>
      <c r="N32" s="4"/>
      <c r="O32" s="11"/>
      <c r="P32" s="11"/>
      <c r="Q32" s="6"/>
      <c r="R32" s="6"/>
    </row>
    <row r="33" spans="1:18">
      <c r="A33" s="94"/>
      <c r="B33" s="101" t="s">
        <v>91</v>
      </c>
      <c r="G33" s="3"/>
      <c r="H33" s="95"/>
      <c r="I33" s="93"/>
      <c r="J33" s="23">
        <v>11602</v>
      </c>
      <c r="K33" s="23"/>
      <c r="L33" s="23">
        <v>9095</v>
      </c>
      <c r="M33" s="9"/>
      <c r="N33" s="4"/>
      <c r="O33" s="11"/>
      <c r="P33" s="11"/>
      <c r="Q33" s="6"/>
      <c r="R33" s="6"/>
    </row>
    <row r="34" spans="1:18" s="4" customFormat="1">
      <c r="A34" s="94"/>
      <c r="B34" s="101" t="s">
        <v>92</v>
      </c>
      <c r="C34" s="1"/>
      <c r="D34" s="1"/>
      <c r="E34" s="1"/>
      <c r="F34" s="1"/>
      <c r="G34" s="3"/>
      <c r="H34" s="95"/>
      <c r="I34" s="93"/>
      <c r="J34" s="23">
        <v>3317</v>
      </c>
      <c r="K34" s="23"/>
      <c r="L34" s="23">
        <v>4482</v>
      </c>
      <c r="M34" s="12"/>
      <c r="O34" s="11"/>
      <c r="P34" s="11"/>
      <c r="Q34" s="11"/>
      <c r="R34" s="11"/>
    </row>
    <row r="35" spans="1:18" s="4" customFormat="1" ht="15.75" customHeight="1">
      <c r="A35" s="94"/>
      <c r="B35" s="1" t="s">
        <v>39</v>
      </c>
      <c r="C35" s="1"/>
      <c r="D35" s="1"/>
      <c r="E35" s="1"/>
      <c r="F35" s="1"/>
      <c r="G35" s="3"/>
      <c r="H35" s="95"/>
      <c r="I35" s="93"/>
      <c r="J35" s="152">
        <v>-461</v>
      </c>
      <c r="K35" s="23"/>
      <c r="L35" s="152">
        <v>-26</v>
      </c>
      <c r="M35" s="12"/>
      <c r="O35" s="11"/>
      <c r="P35" s="11"/>
      <c r="Q35" s="11"/>
      <c r="R35" s="11"/>
    </row>
    <row r="36" spans="1:18" s="4" customFormat="1">
      <c r="A36" s="92" t="s">
        <v>20</v>
      </c>
      <c r="B36" s="9"/>
      <c r="C36" s="1"/>
      <c r="D36" s="1"/>
      <c r="E36" s="1"/>
      <c r="F36" s="1"/>
      <c r="G36" s="3"/>
      <c r="H36" s="95"/>
      <c r="I36" s="93"/>
      <c r="J36" s="24">
        <f>SUM(J15:J35)</f>
        <v>128234</v>
      </c>
      <c r="K36" s="23"/>
      <c r="L36" s="24">
        <f>SUM(L15:L35)</f>
        <v>170474</v>
      </c>
      <c r="M36" s="12"/>
      <c r="O36" s="11"/>
      <c r="P36" s="11"/>
      <c r="Q36" s="11"/>
      <c r="R36" s="11"/>
    </row>
    <row r="37" spans="1:18">
      <c r="A37" s="92"/>
      <c r="B37" s="9"/>
      <c r="G37" s="3"/>
      <c r="H37" s="95"/>
      <c r="I37" s="93"/>
      <c r="J37" s="24"/>
      <c r="K37" s="23"/>
      <c r="L37" s="24"/>
      <c r="M37" s="9"/>
      <c r="N37" s="4"/>
      <c r="O37" s="11"/>
      <c r="P37" s="11"/>
      <c r="Q37" s="6"/>
      <c r="R37" s="6"/>
    </row>
    <row r="38" spans="1:18" s="4" customFormat="1">
      <c r="A38" s="92" t="s">
        <v>21</v>
      </c>
      <c r="B38" s="9"/>
      <c r="C38" s="1"/>
      <c r="D38" s="1"/>
      <c r="E38" s="1"/>
      <c r="F38" s="1"/>
      <c r="G38" s="3"/>
      <c r="H38" s="95"/>
      <c r="I38" s="10"/>
      <c r="J38" s="24"/>
      <c r="K38" s="24"/>
      <c r="L38" s="24"/>
      <c r="M38" s="12"/>
      <c r="O38" s="11"/>
      <c r="P38" s="11"/>
      <c r="Q38" s="11"/>
      <c r="R38" s="11"/>
    </row>
    <row r="39" spans="1:18">
      <c r="A39" s="92"/>
      <c r="B39" s="1" t="s">
        <v>22</v>
      </c>
      <c r="G39" s="3"/>
      <c r="H39" s="95"/>
      <c r="I39" s="93"/>
      <c r="J39" s="23">
        <v>-27257</v>
      </c>
      <c r="K39" s="23"/>
      <c r="L39" s="24">
        <v>52027</v>
      </c>
      <c r="M39" s="9"/>
      <c r="N39" s="4"/>
      <c r="O39" s="151"/>
      <c r="P39" s="11"/>
      <c r="Q39" s="6"/>
      <c r="R39" s="11"/>
    </row>
    <row r="40" spans="1:18" ht="17.25" customHeight="1">
      <c r="A40" s="96"/>
      <c r="B40" s="1" t="s">
        <v>23</v>
      </c>
      <c r="G40" s="3"/>
      <c r="H40" s="93"/>
      <c r="I40" s="93"/>
      <c r="J40" s="152">
        <v>-23731</v>
      </c>
      <c r="K40" s="23"/>
      <c r="L40" s="152">
        <v>-43259</v>
      </c>
      <c r="M40" s="9"/>
      <c r="N40" s="4"/>
      <c r="O40" s="151"/>
      <c r="P40" s="11"/>
      <c r="Q40" s="6"/>
      <c r="R40" s="11"/>
    </row>
    <row r="41" spans="1:18" ht="15.75" customHeight="1">
      <c r="A41" s="78" t="s">
        <v>56</v>
      </c>
      <c r="H41" s="93"/>
      <c r="I41" s="93"/>
      <c r="J41" s="24">
        <f>SUM(J36:J40)</f>
        <v>77246</v>
      </c>
      <c r="K41" s="23"/>
      <c r="L41" s="24">
        <f>SUM(L36:L40)</f>
        <v>179242</v>
      </c>
      <c r="M41" s="9"/>
      <c r="N41" s="4"/>
      <c r="O41" s="11"/>
      <c r="P41" s="11"/>
      <c r="Q41" s="6"/>
      <c r="R41" s="6"/>
    </row>
    <row r="42" spans="1:18">
      <c r="A42" s="78"/>
      <c r="H42" s="93"/>
      <c r="I42" s="93"/>
      <c r="J42" s="23"/>
      <c r="K42" s="23"/>
      <c r="L42" s="24"/>
      <c r="M42" s="9"/>
      <c r="N42" s="4"/>
      <c r="O42" s="11"/>
      <c r="P42" s="11"/>
      <c r="Q42" s="6"/>
      <c r="R42" s="6"/>
    </row>
    <row r="43" spans="1:18">
      <c r="A43" s="78"/>
      <c r="B43" s="1" t="s">
        <v>48</v>
      </c>
      <c r="H43" s="93"/>
      <c r="I43" s="93"/>
      <c r="J43" s="23">
        <v>-13533</v>
      </c>
      <c r="K43" s="23"/>
      <c r="L43" s="24">
        <v>-13577</v>
      </c>
      <c r="M43" s="9"/>
      <c r="N43" s="4"/>
      <c r="O43" s="11"/>
      <c r="P43" s="11"/>
      <c r="Q43" s="6"/>
      <c r="R43" s="6"/>
    </row>
    <row r="44" spans="1:18">
      <c r="A44" s="78"/>
      <c r="B44" s="1" t="s">
        <v>181</v>
      </c>
      <c r="H44" s="93"/>
      <c r="I44" s="93"/>
      <c r="J44" s="23">
        <v>461</v>
      </c>
      <c r="K44" s="23"/>
      <c r="L44" s="24">
        <v>26</v>
      </c>
      <c r="M44" s="9"/>
      <c r="N44" s="4"/>
      <c r="O44" s="11"/>
      <c r="P44" s="11"/>
      <c r="Q44" s="6"/>
      <c r="R44" s="6"/>
    </row>
    <row r="45" spans="1:18">
      <c r="A45" s="78"/>
      <c r="B45" s="1" t="s">
        <v>182</v>
      </c>
      <c r="H45" s="93"/>
      <c r="I45" s="93"/>
      <c r="J45" s="23">
        <v>145</v>
      </c>
      <c r="K45" s="23"/>
      <c r="L45" s="24">
        <v>0</v>
      </c>
      <c r="M45" s="9"/>
      <c r="N45" s="4"/>
      <c r="O45" s="11"/>
      <c r="P45" s="11"/>
      <c r="Q45" s="6"/>
      <c r="R45" s="6"/>
    </row>
    <row r="46" spans="1:18" ht="19.5" customHeight="1">
      <c r="A46" s="78"/>
      <c r="B46" s="1" t="s">
        <v>156</v>
      </c>
      <c r="G46" s="3"/>
      <c r="H46" s="93"/>
      <c r="I46" s="93"/>
      <c r="J46" s="152">
        <v>-107</v>
      </c>
      <c r="K46" s="23"/>
      <c r="L46" s="152">
        <v>-121</v>
      </c>
      <c r="M46" s="9"/>
      <c r="N46" s="4"/>
      <c r="O46" s="11"/>
      <c r="P46" s="11"/>
      <c r="Q46" s="6"/>
      <c r="R46" s="6"/>
    </row>
    <row r="47" spans="1:18">
      <c r="A47" s="78" t="s">
        <v>66</v>
      </c>
      <c r="H47" s="93"/>
      <c r="I47" s="93"/>
      <c r="J47" s="24">
        <f>SUM(J41:J46)</f>
        <v>64212</v>
      </c>
      <c r="K47" s="23"/>
      <c r="L47" s="24">
        <f>SUM(L41:L46)</f>
        <v>165570</v>
      </c>
      <c r="M47" s="9"/>
      <c r="N47" s="4"/>
      <c r="O47" s="11"/>
      <c r="P47" s="11"/>
      <c r="Q47" s="6"/>
      <c r="R47" s="6"/>
    </row>
    <row r="48" spans="1:18">
      <c r="A48" s="96"/>
      <c r="H48" s="93"/>
      <c r="I48" s="93"/>
      <c r="J48" s="23"/>
      <c r="K48" s="23"/>
      <c r="L48" s="24"/>
      <c r="M48" s="9"/>
      <c r="N48" s="4"/>
      <c r="O48" s="11"/>
      <c r="P48" s="11"/>
      <c r="Q48" s="6"/>
      <c r="R48" s="6"/>
    </row>
    <row r="49" spans="1:18">
      <c r="A49" s="78" t="s">
        <v>67</v>
      </c>
      <c r="H49" s="93"/>
      <c r="I49" s="93"/>
      <c r="J49" s="23"/>
      <c r="K49" s="23"/>
      <c r="L49" s="24"/>
      <c r="M49" s="9"/>
      <c r="N49" s="4"/>
      <c r="O49" s="11"/>
      <c r="P49" s="11"/>
      <c r="Q49" s="6"/>
      <c r="R49" s="6"/>
    </row>
    <row r="50" spans="1:18">
      <c r="A50" s="96"/>
      <c r="B50" s="1" t="s">
        <v>157</v>
      </c>
      <c r="H50" s="93"/>
      <c r="I50" s="93"/>
      <c r="J50" s="153">
        <v>0</v>
      </c>
      <c r="K50" s="23"/>
      <c r="L50" s="153">
        <v>-144474</v>
      </c>
      <c r="M50" s="9"/>
      <c r="N50" s="4"/>
      <c r="O50" s="11"/>
      <c r="P50" s="11"/>
      <c r="Q50" s="6"/>
      <c r="R50" s="6"/>
    </row>
    <row r="51" spans="1:18">
      <c r="A51" s="96"/>
      <c r="B51" s="1" t="s">
        <v>183</v>
      </c>
      <c r="H51" s="93"/>
      <c r="I51" s="93"/>
      <c r="J51" s="154">
        <v>0</v>
      </c>
      <c r="K51" s="23"/>
      <c r="L51" s="154">
        <v>-260</v>
      </c>
      <c r="M51" s="9"/>
      <c r="N51" s="4"/>
      <c r="O51" s="11"/>
      <c r="P51" s="11"/>
      <c r="Q51" s="6"/>
      <c r="R51" s="6"/>
    </row>
    <row r="52" spans="1:18">
      <c r="A52" s="96"/>
      <c r="B52" s="1" t="s">
        <v>184</v>
      </c>
      <c r="H52" s="93"/>
      <c r="I52" s="93"/>
      <c r="J52" s="154">
        <v>0</v>
      </c>
      <c r="K52" s="23"/>
      <c r="L52" s="154">
        <v>49</v>
      </c>
      <c r="M52" s="9"/>
      <c r="N52" s="4"/>
      <c r="O52" s="11"/>
      <c r="P52" s="11"/>
      <c r="Q52" s="6"/>
      <c r="R52" s="6"/>
    </row>
    <row r="53" spans="1:18">
      <c r="A53" s="96"/>
      <c r="B53" s="1" t="s">
        <v>205</v>
      </c>
      <c r="H53" s="93"/>
      <c r="I53" s="93"/>
      <c r="J53" s="154">
        <v>-178</v>
      </c>
      <c r="K53" s="23"/>
      <c r="L53" s="154">
        <v>0</v>
      </c>
      <c r="M53" s="9"/>
      <c r="N53" s="4"/>
      <c r="O53" s="11"/>
      <c r="P53" s="11"/>
      <c r="Q53" s="6"/>
      <c r="R53" s="6"/>
    </row>
    <row r="54" spans="1:18">
      <c r="A54" s="96"/>
      <c r="B54" s="1" t="s">
        <v>190</v>
      </c>
      <c r="H54" s="93"/>
      <c r="I54" s="93"/>
      <c r="J54" s="154">
        <v>5209</v>
      </c>
      <c r="K54" s="23"/>
      <c r="L54" s="154">
        <v>0</v>
      </c>
      <c r="M54" s="9"/>
      <c r="N54" s="4"/>
      <c r="O54" s="11"/>
      <c r="P54" s="11"/>
      <c r="Q54" s="6"/>
      <c r="R54" s="6"/>
    </row>
    <row r="55" spans="1:18">
      <c r="A55" s="96"/>
      <c r="B55" s="1" t="s">
        <v>147</v>
      </c>
      <c r="H55" s="93"/>
      <c r="I55" s="93"/>
      <c r="J55" s="154">
        <v>196</v>
      </c>
      <c r="K55" s="23"/>
      <c r="L55" s="154">
        <v>1</v>
      </c>
      <c r="M55" s="9"/>
      <c r="N55" s="4"/>
      <c r="O55" s="11"/>
      <c r="P55" s="11"/>
      <c r="Q55" s="6"/>
      <c r="R55" s="6"/>
    </row>
    <row r="56" spans="1:18">
      <c r="A56" s="96"/>
      <c r="B56" s="1" t="s">
        <v>116</v>
      </c>
      <c r="H56" s="93"/>
      <c r="I56" s="142"/>
      <c r="J56" s="154">
        <v>-74724</v>
      </c>
      <c r="K56" s="23"/>
      <c r="L56" s="154">
        <v>-127218</v>
      </c>
      <c r="M56" s="9"/>
      <c r="N56" s="4"/>
      <c r="O56" s="11"/>
      <c r="P56" s="11"/>
      <c r="Q56" s="6"/>
      <c r="R56" s="6"/>
    </row>
    <row r="57" spans="1:18">
      <c r="A57" s="96"/>
      <c r="B57" s="1" t="s">
        <v>113</v>
      </c>
      <c r="H57" s="93"/>
      <c r="I57" s="93"/>
      <c r="J57" s="154">
        <v>-827</v>
      </c>
      <c r="K57" s="23"/>
      <c r="L57" s="154">
        <v>-80</v>
      </c>
      <c r="M57" s="9"/>
      <c r="N57" s="4"/>
      <c r="O57" s="11"/>
      <c r="P57" s="11"/>
      <c r="Q57" s="6"/>
      <c r="R57" s="6"/>
    </row>
    <row r="58" spans="1:18">
      <c r="A58" s="96"/>
      <c r="B58" s="1" t="s">
        <v>192</v>
      </c>
      <c r="H58" s="93"/>
      <c r="I58" s="93"/>
      <c r="J58" s="154">
        <v>640</v>
      </c>
      <c r="K58" s="23"/>
      <c r="L58" s="154">
        <v>0</v>
      </c>
      <c r="M58" s="9"/>
      <c r="N58" s="4"/>
      <c r="O58" s="11"/>
      <c r="P58" s="11"/>
      <c r="Q58" s="6"/>
      <c r="R58" s="6"/>
    </row>
    <row r="59" spans="1:18">
      <c r="A59" s="96"/>
      <c r="B59" s="1" t="s">
        <v>223</v>
      </c>
      <c r="H59" s="93"/>
      <c r="I59" s="93"/>
      <c r="J59" s="154">
        <v>-1129</v>
      </c>
      <c r="K59" s="23"/>
      <c r="L59" s="154">
        <v>0</v>
      </c>
      <c r="M59" s="9"/>
      <c r="N59" s="4"/>
      <c r="O59" s="11"/>
      <c r="P59" s="11"/>
      <c r="Q59" s="6"/>
      <c r="R59" s="6"/>
    </row>
    <row r="60" spans="1:18">
      <c r="A60" s="96"/>
      <c r="B60" s="1" t="s">
        <v>204</v>
      </c>
      <c r="H60" s="93"/>
      <c r="I60" s="93"/>
      <c r="J60" s="154">
        <v>-75</v>
      </c>
      <c r="K60" s="23"/>
      <c r="L60" s="154">
        <v>0</v>
      </c>
      <c r="M60" s="9"/>
      <c r="N60" s="4"/>
      <c r="O60" s="11"/>
      <c r="P60" s="11"/>
      <c r="Q60" s="6"/>
      <c r="R60" s="6"/>
    </row>
    <row r="61" spans="1:18">
      <c r="A61" s="96"/>
      <c r="H61" s="93"/>
      <c r="I61" s="93"/>
      <c r="J61" s="155"/>
      <c r="K61" s="23"/>
      <c r="L61" s="155"/>
      <c r="M61" s="9"/>
      <c r="N61" s="4"/>
      <c r="O61" s="11"/>
      <c r="P61" s="11"/>
      <c r="Q61" s="6"/>
      <c r="R61" s="6"/>
    </row>
    <row r="62" spans="1:18" ht="14.25" customHeight="1">
      <c r="A62" s="78" t="s">
        <v>158</v>
      </c>
      <c r="H62" s="93"/>
      <c r="I62" s="93"/>
      <c r="J62" s="24">
        <f>SUM(J50:J61)</f>
        <v>-70888</v>
      </c>
      <c r="K62" s="23"/>
      <c r="L62" s="24">
        <f>SUM(L50:L61)</f>
        <v>-271982</v>
      </c>
      <c r="M62" s="9"/>
      <c r="N62" s="4"/>
      <c r="O62" s="11"/>
      <c r="P62" s="11"/>
      <c r="Q62" s="6"/>
      <c r="R62" s="6"/>
    </row>
    <row r="63" spans="1:18">
      <c r="A63" s="96"/>
      <c r="H63" s="93"/>
      <c r="I63" s="93"/>
      <c r="J63" s="23"/>
      <c r="K63" s="23"/>
      <c r="L63" s="24"/>
      <c r="M63" s="9"/>
      <c r="N63" s="4"/>
      <c r="O63" s="11"/>
      <c r="P63" s="11"/>
      <c r="Q63" s="6"/>
      <c r="R63" s="6"/>
    </row>
    <row r="64" spans="1:18">
      <c r="A64" s="78" t="s">
        <v>24</v>
      </c>
      <c r="H64" s="93"/>
      <c r="I64" s="93"/>
      <c r="J64" s="23"/>
      <c r="K64" s="23"/>
      <c r="L64" s="24"/>
      <c r="M64" s="9"/>
      <c r="N64" s="4"/>
      <c r="O64" s="11"/>
      <c r="P64" s="11"/>
      <c r="Q64" s="6"/>
      <c r="R64" s="6"/>
    </row>
    <row r="65" spans="1:18">
      <c r="A65" s="96"/>
      <c r="B65" s="1" t="s">
        <v>117</v>
      </c>
      <c r="H65" s="93"/>
      <c r="I65" s="93"/>
      <c r="J65" s="153">
        <v>-345</v>
      </c>
      <c r="K65" s="23"/>
      <c r="L65" s="153">
        <v>-85</v>
      </c>
      <c r="M65" s="9"/>
      <c r="N65" s="4"/>
      <c r="O65" s="11"/>
      <c r="P65" s="11"/>
      <c r="Q65" s="6"/>
      <c r="R65" s="6"/>
    </row>
    <row r="66" spans="1:18">
      <c r="A66" s="96"/>
      <c r="B66" s="1" t="s">
        <v>154</v>
      </c>
      <c r="H66" s="93"/>
      <c r="J66" s="154"/>
      <c r="K66" s="23"/>
      <c r="L66" s="154"/>
      <c r="M66" s="9"/>
      <c r="N66" s="4"/>
      <c r="O66" s="11"/>
      <c r="P66" s="11"/>
      <c r="Q66" s="6"/>
      <c r="R66" s="6"/>
    </row>
    <row r="67" spans="1:18" ht="15" customHeight="1">
      <c r="A67" s="96"/>
      <c r="B67" s="102" t="s">
        <v>211</v>
      </c>
      <c r="H67" s="93"/>
      <c r="I67" s="142" t="s">
        <v>220</v>
      </c>
      <c r="J67" s="154">
        <v>87691</v>
      </c>
      <c r="K67" s="23"/>
      <c r="L67" s="154">
        <v>0</v>
      </c>
      <c r="M67" s="9"/>
      <c r="N67" s="4"/>
      <c r="O67" s="151"/>
      <c r="P67" s="11"/>
      <c r="Q67" s="6"/>
      <c r="R67" s="6"/>
    </row>
    <row r="68" spans="1:18">
      <c r="A68" s="96"/>
      <c r="B68" s="102" t="s">
        <v>155</v>
      </c>
      <c r="H68" s="93"/>
      <c r="I68" s="93"/>
      <c r="J68" s="154">
        <v>-1610</v>
      </c>
      <c r="K68" s="23"/>
      <c r="L68" s="154">
        <v>0</v>
      </c>
      <c r="M68" s="9"/>
      <c r="N68" s="4"/>
      <c r="O68" s="151"/>
      <c r="P68" s="11"/>
      <c r="Q68" s="6"/>
      <c r="R68" s="6"/>
    </row>
    <row r="69" spans="1:18" ht="16.5" customHeight="1">
      <c r="A69" s="96"/>
      <c r="B69" s="1" t="s">
        <v>206</v>
      </c>
      <c r="H69" s="93"/>
      <c r="I69" s="142" t="s">
        <v>221</v>
      </c>
      <c r="J69" s="154">
        <v>2318</v>
      </c>
      <c r="K69" s="23"/>
      <c r="L69" s="154">
        <v>0</v>
      </c>
      <c r="M69" s="9"/>
      <c r="N69" s="4"/>
      <c r="O69" s="151"/>
      <c r="P69" s="11"/>
      <c r="Q69" s="6"/>
      <c r="R69" s="6"/>
    </row>
    <row r="70" spans="1:18">
      <c r="A70" s="96"/>
      <c r="B70" s="102" t="s">
        <v>193</v>
      </c>
      <c r="H70" s="93"/>
      <c r="I70" s="93"/>
      <c r="J70" s="154">
        <v>60050</v>
      </c>
      <c r="K70" s="23"/>
      <c r="L70" s="154">
        <v>148141</v>
      </c>
      <c r="M70" s="9"/>
      <c r="N70" s="4"/>
      <c r="O70" s="151"/>
      <c r="P70" s="11"/>
      <c r="Q70" s="6"/>
      <c r="R70" s="6"/>
    </row>
    <row r="71" spans="1:18">
      <c r="A71" s="96"/>
      <c r="B71" s="1" t="s">
        <v>194</v>
      </c>
      <c r="H71" s="93"/>
      <c r="I71" s="93"/>
      <c r="J71" s="154">
        <v>-117370</v>
      </c>
      <c r="K71" s="23"/>
      <c r="L71" s="154">
        <v>-54576</v>
      </c>
      <c r="M71" s="9"/>
      <c r="N71" s="4"/>
      <c r="O71" s="11"/>
      <c r="P71" s="11"/>
      <c r="Q71" s="6"/>
      <c r="R71" s="6"/>
    </row>
    <row r="72" spans="1:18">
      <c r="A72" s="96"/>
      <c r="B72" s="1" t="s">
        <v>212</v>
      </c>
      <c r="H72" s="93"/>
      <c r="I72" s="93"/>
      <c r="J72" s="154">
        <v>-2288</v>
      </c>
      <c r="K72" s="23"/>
      <c r="L72" s="154">
        <v>0</v>
      </c>
      <c r="M72" s="9"/>
      <c r="N72" s="4"/>
      <c r="O72" s="11"/>
      <c r="P72" s="11"/>
      <c r="Q72" s="6"/>
      <c r="R72" s="6"/>
    </row>
    <row r="73" spans="1:18">
      <c r="A73" s="96"/>
      <c r="H73" s="93"/>
      <c r="I73" s="93"/>
      <c r="J73" s="155"/>
      <c r="K73" s="23"/>
      <c r="L73" s="155"/>
      <c r="M73" s="9"/>
      <c r="N73" s="4"/>
      <c r="O73" s="11"/>
      <c r="P73" s="11"/>
      <c r="Q73" s="6"/>
      <c r="R73" s="6"/>
    </row>
    <row r="74" spans="1:18">
      <c r="A74" s="78" t="s">
        <v>159</v>
      </c>
      <c r="H74" s="93"/>
      <c r="I74" s="93"/>
      <c r="J74" s="24">
        <f>SUM(J65:J72)</f>
        <v>28446</v>
      </c>
      <c r="K74" s="23"/>
      <c r="L74" s="24">
        <f>SUM(L65:L72)</f>
        <v>93480</v>
      </c>
      <c r="M74" s="9"/>
      <c r="N74" s="4"/>
      <c r="O74" s="11"/>
      <c r="P74" s="11"/>
      <c r="Q74" s="6"/>
      <c r="R74" s="6"/>
    </row>
    <row r="75" spans="1:18" ht="19.5" customHeight="1">
      <c r="A75" s="96"/>
      <c r="H75" s="93"/>
      <c r="I75" s="93"/>
      <c r="J75" s="23"/>
      <c r="K75" s="23"/>
      <c r="L75" s="24"/>
      <c r="M75" s="9"/>
      <c r="N75" s="4"/>
      <c r="O75" s="11"/>
      <c r="P75" s="11"/>
      <c r="Q75" s="6"/>
      <c r="R75" s="6"/>
    </row>
    <row r="76" spans="1:18" ht="19.5" customHeight="1">
      <c r="A76" s="78" t="s">
        <v>174</v>
      </c>
      <c r="H76" s="93"/>
      <c r="I76" s="93"/>
      <c r="J76" s="24">
        <v>21770</v>
      </c>
      <c r="K76" s="23"/>
      <c r="L76" s="24">
        <v>-12932</v>
      </c>
      <c r="M76" s="9"/>
      <c r="N76" s="4"/>
      <c r="O76" s="11"/>
      <c r="P76" s="11"/>
      <c r="Q76" s="6"/>
      <c r="R76" s="6"/>
    </row>
    <row r="77" spans="1:18" ht="19.5" customHeight="1">
      <c r="A77" s="96" t="s">
        <v>152</v>
      </c>
      <c r="H77" s="93"/>
      <c r="I77" s="93"/>
      <c r="J77" s="24"/>
      <c r="K77" s="23"/>
      <c r="L77" s="24"/>
      <c r="M77" s="9"/>
      <c r="N77" s="4"/>
      <c r="O77" s="11"/>
      <c r="P77" s="11"/>
      <c r="Q77" s="6"/>
      <c r="R77" s="6"/>
    </row>
    <row r="78" spans="1:18" ht="15.75" customHeight="1">
      <c r="A78" s="96" t="s">
        <v>153</v>
      </c>
      <c r="H78" s="93"/>
      <c r="I78" s="93"/>
      <c r="J78" s="152">
        <v>1173</v>
      </c>
      <c r="K78" s="23"/>
      <c r="L78" s="152">
        <v>6121</v>
      </c>
      <c r="M78" s="9"/>
      <c r="N78" s="4"/>
      <c r="O78" s="11"/>
      <c r="P78" s="11"/>
      <c r="Q78" s="6"/>
      <c r="R78" s="6"/>
    </row>
    <row r="79" spans="1:18">
      <c r="A79" s="96"/>
      <c r="H79" s="93"/>
      <c r="I79" s="93"/>
      <c r="J79" s="24">
        <v>22943</v>
      </c>
      <c r="K79" s="23"/>
      <c r="L79" s="24">
        <v>-6811</v>
      </c>
      <c r="M79" s="9"/>
      <c r="N79" s="4"/>
      <c r="O79" s="11"/>
      <c r="P79" s="11"/>
      <c r="Q79" s="6"/>
      <c r="R79" s="6"/>
    </row>
    <row r="80" spans="1:18" ht="21" customHeight="1">
      <c r="A80" s="78" t="s">
        <v>172</v>
      </c>
      <c r="H80" s="93"/>
      <c r="I80" s="93"/>
      <c r="J80" s="23">
        <v>30434</v>
      </c>
      <c r="K80" s="23"/>
      <c r="L80" s="24">
        <v>37245</v>
      </c>
      <c r="M80" s="9"/>
      <c r="N80" s="4"/>
      <c r="O80" s="11"/>
      <c r="P80" s="11"/>
      <c r="Q80" s="6"/>
      <c r="R80" s="6"/>
    </row>
    <row r="81" spans="1:18" ht="16.5" thickBot="1">
      <c r="A81" s="78" t="s">
        <v>173</v>
      </c>
      <c r="H81" s="93"/>
      <c r="I81" s="97"/>
      <c r="J81" s="156">
        <f>SUM(J79:J80)</f>
        <v>53377</v>
      </c>
      <c r="K81" s="157"/>
      <c r="L81" s="156">
        <f>SUM(L79:L80)</f>
        <v>30434</v>
      </c>
      <c r="M81" s="9"/>
      <c r="N81" s="4"/>
      <c r="O81" s="11"/>
      <c r="P81" s="11"/>
      <c r="Q81" s="6"/>
      <c r="R81" s="6"/>
    </row>
    <row r="82" spans="1:18" ht="16.5" thickTop="1">
      <c r="A82" s="78"/>
      <c r="H82" s="93"/>
      <c r="I82" s="93"/>
      <c r="J82" s="23"/>
      <c r="K82" s="23"/>
      <c r="L82" s="23"/>
      <c r="M82" s="9"/>
      <c r="N82" s="4"/>
      <c r="O82" s="11"/>
      <c r="P82" s="11"/>
      <c r="Q82" s="6"/>
      <c r="R82" s="6"/>
    </row>
    <row r="83" spans="1:18">
      <c r="A83" s="98" t="s">
        <v>27</v>
      </c>
      <c r="B83" s="8" t="s">
        <v>30</v>
      </c>
      <c r="G83" s="96"/>
      <c r="H83" s="96"/>
      <c r="I83" s="93"/>
      <c r="J83" s="23"/>
      <c r="K83" s="23"/>
      <c r="L83" s="23"/>
      <c r="M83" s="9"/>
      <c r="N83" s="4"/>
      <c r="O83" s="11"/>
      <c r="P83" s="11"/>
      <c r="Q83" s="6"/>
      <c r="R83" s="6"/>
    </row>
    <row r="84" spans="1:18">
      <c r="A84" s="78"/>
      <c r="G84" s="96"/>
      <c r="I84" s="93"/>
      <c r="J84" s="23"/>
      <c r="K84" s="23"/>
      <c r="L84" s="66"/>
      <c r="M84" s="9"/>
      <c r="N84" s="4"/>
      <c r="O84" s="11"/>
      <c r="P84" s="11"/>
      <c r="Q84" s="6"/>
      <c r="R84" s="6"/>
    </row>
    <row r="85" spans="1:18" ht="16.5" customHeight="1">
      <c r="A85" s="78"/>
      <c r="B85" s="1" t="s">
        <v>26</v>
      </c>
      <c r="G85" s="96"/>
      <c r="I85" s="93"/>
      <c r="J85" s="23">
        <v>62917</v>
      </c>
      <c r="K85" s="23"/>
      <c r="L85" s="23">
        <v>24940</v>
      </c>
      <c r="M85" s="9"/>
      <c r="N85" s="4"/>
      <c r="O85" s="151"/>
      <c r="P85" s="11"/>
      <c r="Q85" s="6"/>
      <c r="R85" s="6"/>
    </row>
    <row r="86" spans="1:18" ht="15.75" customHeight="1">
      <c r="A86" s="78"/>
      <c r="B86" s="1" t="s">
        <v>58</v>
      </c>
      <c r="G86" s="96"/>
      <c r="I86" s="93"/>
      <c r="J86" s="23">
        <v>-9540</v>
      </c>
      <c r="K86" s="23"/>
      <c r="L86" s="23">
        <v>-11052</v>
      </c>
      <c r="M86" s="9"/>
      <c r="N86" s="4"/>
      <c r="O86" s="151"/>
      <c r="P86" s="11"/>
      <c r="Q86" s="6"/>
      <c r="R86" s="6"/>
    </row>
    <row r="87" spans="1:18">
      <c r="A87" s="78"/>
      <c r="B87" s="1" t="s">
        <v>90</v>
      </c>
      <c r="G87" s="96"/>
      <c r="I87" s="93"/>
      <c r="J87" s="23">
        <v>0</v>
      </c>
      <c r="K87" s="23"/>
      <c r="L87" s="152">
        <v>16546</v>
      </c>
      <c r="M87" s="9"/>
      <c r="N87" s="4"/>
      <c r="O87" s="11"/>
      <c r="P87" s="11"/>
      <c r="Q87" s="6"/>
      <c r="R87" s="6"/>
    </row>
    <row r="88" spans="1:18" ht="16.5" thickBot="1">
      <c r="A88" s="78"/>
      <c r="G88" s="96"/>
      <c r="I88" s="93"/>
      <c r="J88" s="158">
        <f>SUM(J85:J87)</f>
        <v>53377</v>
      </c>
      <c r="K88" s="23"/>
      <c r="L88" s="159">
        <f>SUM(L85:L87)</f>
        <v>30434</v>
      </c>
      <c r="M88" s="9"/>
      <c r="N88" s="4"/>
      <c r="O88" s="11"/>
      <c r="P88" s="11"/>
      <c r="Q88" s="6"/>
      <c r="R88" s="6"/>
    </row>
    <row r="89" spans="1:18" ht="16.5" thickTop="1">
      <c r="G89" s="78"/>
      <c r="H89" s="1"/>
      <c r="I89" s="7"/>
      <c r="J89" s="20"/>
      <c r="K89" s="20"/>
      <c r="L89" s="20"/>
      <c r="M89" s="9"/>
      <c r="N89" s="4"/>
      <c r="O89" s="11"/>
      <c r="P89" s="11"/>
      <c r="Q89" s="6"/>
      <c r="R89" s="6"/>
    </row>
    <row r="90" spans="1:18" ht="15.75" customHeight="1">
      <c r="A90" s="205" t="s">
        <v>118</v>
      </c>
      <c r="B90" s="205"/>
      <c r="C90" s="205"/>
      <c r="D90" s="205"/>
      <c r="E90" s="205"/>
      <c r="F90" s="205"/>
      <c r="G90" s="205"/>
      <c r="H90" s="205"/>
      <c r="I90" s="205"/>
      <c r="J90" s="205"/>
      <c r="K90" s="205"/>
      <c r="L90" s="205"/>
      <c r="N90" s="4"/>
      <c r="O90" s="11"/>
      <c r="P90" s="11"/>
      <c r="Q90" s="6"/>
      <c r="R90" s="6"/>
    </row>
    <row r="91" spans="1:18">
      <c r="A91" s="205"/>
      <c r="B91" s="205"/>
      <c r="C91" s="205"/>
      <c r="D91" s="205"/>
      <c r="E91" s="205"/>
      <c r="F91" s="205"/>
      <c r="G91" s="205"/>
      <c r="H91" s="205"/>
      <c r="I91" s="205"/>
      <c r="J91" s="205"/>
      <c r="K91" s="205"/>
      <c r="L91" s="205"/>
      <c r="N91" s="4"/>
      <c r="O91" s="11"/>
      <c r="P91" s="11"/>
      <c r="Q91" s="6"/>
      <c r="R91" s="6"/>
    </row>
    <row r="92" spans="1:18">
      <c r="H92" s="7"/>
      <c r="I92" s="7"/>
      <c r="J92" s="7"/>
      <c r="K92" s="7"/>
      <c r="L92" s="20"/>
      <c r="N92" s="4"/>
      <c r="O92" s="11"/>
      <c r="P92" s="11"/>
      <c r="Q92" s="6"/>
      <c r="R92" s="6"/>
    </row>
    <row r="93" spans="1:18">
      <c r="H93" s="7"/>
      <c r="I93" s="7"/>
      <c r="J93" s="7">
        <f>J81-J88</f>
        <v>0</v>
      </c>
      <c r="K93" s="7"/>
      <c r="L93" s="20"/>
      <c r="N93" s="4"/>
      <c r="O93" s="11"/>
      <c r="P93" s="11"/>
      <c r="Q93" s="6"/>
      <c r="R93" s="6"/>
    </row>
    <row r="94" spans="1:18">
      <c r="H94" s="7"/>
      <c r="I94" s="7"/>
      <c r="J94" s="7"/>
      <c r="K94" s="7"/>
      <c r="L94" s="20"/>
      <c r="N94" s="4"/>
      <c r="O94" s="11"/>
      <c r="P94" s="11"/>
      <c r="Q94" s="6"/>
      <c r="R94" s="6"/>
    </row>
    <row r="95" spans="1:18">
      <c r="H95" s="7"/>
      <c r="I95" s="7"/>
      <c r="J95" s="7"/>
      <c r="K95" s="7"/>
      <c r="L95" s="20"/>
      <c r="N95" s="4"/>
      <c r="O95" s="11"/>
      <c r="P95" s="11"/>
      <c r="Q95" s="6"/>
      <c r="R95" s="6"/>
    </row>
    <row r="96" spans="1:18">
      <c r="H96" s="7"/>
      <c r="I96" s="7"/>
      <c r="J96" s="7"/>
      <c r="K96" s="7"/>
      <c r="L96" s="20"/>
      <c r="N96" s="4"/>
      <c r="O96" s="11"/>
      <c r="P96" s="11"/>
      <c r="Q96" s="6"/>
      <c r="R96" s="6"/>
    </row>
    <row r="97" spans="8:18">
      <c r="H97" s="7"/>
      <c r="I97" s="7"/>
      <c r="J97" s="7"/>
      <c r="K97" s="7"/>
      <c r="L97" s="20"/>
      <c r="N97" s="4"/>
      <c r="O97" s="11"/>
      <c r="P97" s="11"/>
      <c r="Q97" s="6"/>
      <c r="R97" s="6"/>
    </row>
    <row r="98" spans="8:18">
      <c r="H98" s="7"/>
      <c r="I98" s="7"/>
      <c r="J98" s="7"/>
      <c r="K98" s="7"/>
      <c r="L98" s="20"/>
      <c r="N98" s="4"/>
      <c r="O98" s="11"/>
      <c r="P98" s="11"/>
      <c r="Q98" s="6"/>
      <c r="R98" s="6"/>
    </row>
    <row r="99" spans="8:18">
      <c r="N99" s="4"/>
      <c r="O99" s="11"/>
      <c r="P99" s="11"/>
      <c r="Q99" s="6"/>
      <c r="R99" s="6"/>
    </row>
    <row r="100" spans="8:18">
      <c r="N100" s="4"/>
      <c r="O100" s="11"/>
      <c r="P100" s="11"/>
      <c r="Q100" s="6"/>
      <c r="R100" s="6"/>
    </row>
    <row r="101" spans="8:18">
      <c r="N101" s="4"/>
      <c r="O101" s="11"/>
      <c r="P101" s="11"/>
      <c r="Q101" s="6"/>
      <c r="R101" s="6"/>
    </row>
    <row r="102" spans="8:18">
      <c r="N102" s="4"/>
      <c r="O102" s="11"/>
      <c r="P102" s="11"/>
      <c r="Q102" s="6"/>
      <c r="R102" s="6"/>
    </row>
    <row r="103" spans="8:18">
      <c r="N103" s="4"/>
      <c r="O103" s="11"/>
      <c r="P103" s="11"/>
      <c r="Q103" s="6"/>
      <c r="R103" s="6"/>
    </row>
    <row r="104" spans="8:18">
      <c r="N104" s="4"/>
      <c r="O104" s="11"/>
      <c r="P104" s="11"/>
      <c r="Q104" s="6"/>
      <c r="R104" s="6"/>
    </row>
    <row r="105" spans="8:18">
      <c r="O105" s="6"/>
      <c r="P105" s="6"/>
      <c r="Q105" s="6"/>
      <c r="R105" s="6"/>
    </row>
    <row r="106" spans="8:18">
      <c r="O106" s="6"/>
      <c r="P106" s="6"/>
      <c r="Q106" s="6"/>
      <c r="R106" s="6"/>
    </row>
  </sheetData>
  <customSheetViews>
    <customSheetView guid="{F62C9C0A-9181-4C97-9EF4-959239371403}" scale="70" showPageBreaks="1" printArea="1" view="pageBreakPreview" showRuler="0" topLeftCell="A34">
      <selection activeCell="E47" sqref="E47:H47"/>
      <pageMargins left="1" right="1" top="0.98425196850393704" bottom="0.74803149606299213" header="0.51181102362204722" footer="0.51181102362204722"/>
      <pageSetup paperSize="9" scale="88" orientation="portrait" useFirstPageNumber="1" r:id="rId1"/>
      <headerFooter alignWithMargins="0"/>
    </customSheetView>
    <customSheetView guid="{A3CE3D8A-66EA-4635-B9AF-660E6A501EEC}" showPageBreaks="1" printArea="1" view="pageBreakPreview" showRuler="0">
      <selection activeCell="J5" sqref="J5"/>
      <pageMargins left="1" right="1" top="0.98425196850393704" bottom="0.74803149606299213" header="0.51181102362204722" footer="0.51181102362204722"/>
      <pageSetup paperSize="9" scale="88" orientation="portrait" useFirstPageNumber="1" r:id="rId2"/>
      <headerFooter alignWithMargins="0"/>
    </customSheetView>
  </customSheetViews>
  <mergeCells count="2">
    <mergeCell ref="J8:L8"/>
    <mergeCell ref="A90:L91"/>
  </mergeCells>
  <phoneticPr fontId="0" type="noConversion"/>
  <printOptions horizontalCentered="1" verticalCentered="1"/>
  <pageMargins left="0" right="0" top="0.5" bottom="0.5" header="0.511811023622047" footer="0.511811023622047"/>
  <pageSetup paperSize="9" scale="57" orientation="portrait" useFirstPageNumber="1" r:id="rId3"/>
  <headerFooter alignWithMargins="0"/>
  <ignoredErrors>
    <ignoredError sqref="J81 L8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IS2013_Q4</vt:lpstr>
      <vt:lpstr>CI2013_Q4</vt:lpstr>
      <vt:lpstr>FP2013_Q4</vt:lpstr>
      <vt:lpstr>ES2013_Q4</vt:lpstr>
      <vt:lpstr>CF2013_Q4</vt:lpstr>
      <vt:lpstr>CI2013_Q4!Print_Area</vt:lpstr>
      <vt:lpstr>ES2013_Q4!Print_Area</vt:lpstr>
      <vt:lpstr>FP2013_Q4!Print_Area</vt:lpstr>
      <vt:lpstr>IS2013_Q4!Print_Area</vt:lpstr>
      <vt:lpstr>CF2013_Q4!Print_Titles</vt:lpstr>
      <vt:lpstr>CI2013_Q4!Print_Titles</vt:lpstr>
      <vt:lpstr>ES2013_Q4!Print_Titles</vt:lpstr>
      <vt:lpstr>FP2013_Q4!Print_Titles</vt:lpstr>
      <vt:lpstr>IS2013_Q4!Print_Titles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PERDANA SDN BHD</dc:title>
  <dc:subject>CONSOLIDATED ACCOUNTS</dc:subject>
  <dc:creator>ARTHUR ANDERSEN</dc:creator>
  <cp:lastModifiedBy>by.lee</cp:lastModifiedBy>
  <cp:lastPrinted>2014-02-26T09:32:46Z</cp:lastPrinted>
  <dcterms:created xsi:type="dcterms:W3CDTF">1999-10-26T01:50:26Z</dcterms:created>
  <dcterms:modified xsi:type="dcterms:W3CDTF">2014-02-26T09:32:58Z</dcterms:modified>
</cp:coreProperties>
</file>